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dley Busbin\Busbin Law Dropbox\Busbin Law\Client Documents\RCOW\"/>
    </mc:Choice>
  </mc:AlternateContent>
  <xr:revisionPtr revIDLastSave="0" documentId="13_ncr:1_{E7F620D0-7388-42C9-9D27-B407D691A7F5}" xr6:coauthVersionLast="47" xr6:coauthVersionMax="47" xr10:uidLastSave="{00000000-0000-0000-0000-000000000000}"/>
  <bookViews>
    <workbookView xWindow="-110" yWindow="-110" windowWidth="19420" windowHeight="11620" xr2:uid="{89E927E2-69C8-4FB4-857F-D03AE4AE2E2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2" l="1"/>
  <c r="F23" i="2"/>
  <c r="F22" i="2"/>
  <c r="F17" i="2"/>
  <c r="H82" i="1"/>
  <c r="J82" i="1"/>
  <c r="F18" i="2" s="1"/>
  <c r="N82" i="1" l="1"/>
  <c r="L82" i="1"/>
  <c r="F20" i="2" s="1"/>
  <c r="K82" i="1"/>
  <c r="F19" i="2" s="1"/>
  <c r="M65" i="1"/>
  <c r="M82" i="1" s="1"/>
  <c r="F21" i="2" s="1"/>
  <c r="P50" i="1" l="1"/>
  <c r="P51" i="1" s="1"/>
  <c r="P52" i="1" s="1"/>
  <c r="P53" i="1" s="1"/>
  <c r="P54" i="1" s="1"/>
  <c r="P55" i="1" s="1"/>
  <c r="P56" i="1" s="1"/>
  <c r="P57" i="1" s="1"/>
  <c r="P58" i="1" s="1"/>
  <c r="O37" i="1"/>
  <c r="O82" i="1" s="1"/>
  <c r="F25" i="2" s="1"/>
  <c r="N37" i="1"/>
  <c r="M37" i="1"/>
  <c r="L37" i="1"/>
  <c r="K37" i="1"/>
  <c r="J37" i="1"/>
  <c r="I37" i="1"/>
  <c r="P9" i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60" i="1" l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I82" i="1"/>
  <c r="F16" i="2"/>
  <c r="F30" i="2"/>
  <c r="P82" i="1"/>
  <c r="P27" i="1"/>
  <c r="P28" i="1" s="1"/>
  <c r="P29" i="1" s="1"/>
  <c r="P30" i="1" s="1"/>
  <c r="P31" i="1" s="1"/>
  <c r="P32" i="1" s="1"/>
  <c r="P33" i="1" s="1"/>
  <c r="P34" i="1" s="1"/>
  <c r="P35" i="1" s="1"/>
  <c r="P37" i="1"/>
</calcChain>
</file>

<file path=xl/sharedStrings.xml><?xml version="1.0" encoding="utf-8"?>
<sst xmlns="http://schemas.openxmlformats.org/spreadsheetml/2006/main" count="120" uniqueCount="62">
  <si>
    <t>Pavillion</t>
  </si>
  <si>
    <t>Rotary Club  of Windermere, Inc.</t>
  </si>
  <si>
    <t>Balance</t>
  </si>
  <si>
    <t>Regions Bank</t>
  </si>
  <si>
    <t>Service</t>
  </si>
  <si>
    <t>Fee</t>
  </si>
  <si>
    <t xml:space="preserve">ZHA </t>
  </si>
  <si>
    <t>Project</t>
  </si>
  <si>
    <t>Mgmt</t>
  </si>
  <si>
    <t xml:space="preserve"> </t>
  </si>
  <si>
    <t>Invoice</t>
  </si>
  <si>
    <t>Bank</t>
  </si>
  <si>
    <t>Checking</t>
  </si>
  <si>
    <t>Construction</t>
  </si>
  <si>
    <t>Asbestos</t>
  </si>
  <si>
    <t>December 2021</t>
  </si>
  <si>
    <t>January 2022</t>
  </si>
  <si>
    <t>Covers</t>
  </si>
  <si>
    <t>February 2022</t>
  </si>
  <si>
    <t>March 2022</t>
  </si>
  <si>
    <t>April 2022</t>
  </si>
  <si>
    <t>May 2022</t>
  </si>
  <si>
    <t>June 2022</t>
  </si>
  <si>
    <t>Professional Services Ind.</t>
  </si>
  <si>
    <t>Match-Up</t>
  </si>
  <si>
    <t>115 Shirts</t>
  </si>
  <si>
    <t>95266-1</t>
  </si>
  <si>
    <t>Shirts</t>
  </si>
  <si>
    <t xml:space="preserve">                South State Bank</t>
  </si>
  <si>
    <t>Interest Income</t>
  </si>
  <si>
    <t xml:space="preserve">Phil Leopold </t>
  </si>
  <si>
    <t>Tax Return</t>
  </si>
  <si>
    <t>Misc.</t>
  </si>
  <si>
    <t>McCree General Contractors</t>
  </si>
  <si>
    <t>Hunton Brady</t>
  </si>
  <si>
    <t>Architects</t>
  </si>
  <si>
    <t>Chastain Skillman</t>
  </si>
  <si>
    <t>Survey</t>
  </si>
  <si>
    <t>McCree Contractor</t>
  </si>
  <si>
    <t>Supervision</t>
  </si>
  <si>
    <t xml:space="preserve">                     Regions Bank</t>
  </si>
  <si>
    <t>Harland Clarke Chk Order</t>
  </si>
  <si>
    <t>Reconciled</t>
  </si>
  <si>
    <t>Reconciled 1/31/23</t>
  </si>
  <si>
    <t>Match-Up (Reimburse ROW)</t>
  </si>
  <si>
    <t>Reconciled 2/21/23</t>
  </si>
  <si>
    <t>Peace of Mind Enviromental</t>
  </si>
  <si>
    <t>Building Demolition</t>
  </si>
  <si>
    <t>Interest</t>
  </si>
  <si>
    <t>Income</t>
  </si>
  <si>
    <t>Expenditures:</t>
  </si>
  <si>
    <t>Project Management - ZHA</t>
  </si>
  <si>
    <t>Construction - Pece of Mind</t>
  </si>
  <si>
    <t>Architects - Hunton Brady</t>
  </si>
  <si>
    <t>Survey - Chastain Skillman</t>
  </si>
  <si>
    <t>Supervision - McCree Construction</t>
  </si>
  <si>
    <t>Miscellaneous - Shirts</t>
  </si>
  <si>
    <t>Miscellaneous - Tax Return</t>
  </si>
  <si>
    <t>Miscellaneous - Harland Checks</t>
  </si>
  <si>
    <t>Total Expenses</t>
  </si>
  <si>
    <t>Miscellaneous - Bank Fees</t>
  </si>
  <si>
    <t>Pavilion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</si>
</sst>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43" fontId="0" fillId="0" borderId="1" xfId="1" applyFont="1" applyBorder="1"/>
    <xf numFmtId="17" fontId="0" fillId="0" borderId="0" xfId="0" quotePrefix="1" applyNumberFormat="1"/>
    <xf numFmtId="0" fontId="0" fillId="0" borderId="0" xfId="0" quotePrefix="1"/>
    <xf numFmtId="43" fontId="0" fillId="0" borderId="0" xfId="0" applyNumberFormat="1"/>
    <xf numFmtId="43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8D623-F05D-40FA-BB86-5516C712C570}">
  <sheetPr>
    <pageSetUpPr fitToPage="1"/>
  </sheetPr>
  <dimension ref="A1:V93"/>
  <sheetViews>
    <sheetView tabSelected="1" topLeftCell="E1" workbookViewId="0">
      <selection activeCell="K5" sqref="K5"/>
    </sheetView>
  </sheetViews>
  <sheetFormatPr defaultRowHeight="14.5" x14ac:dyDescent="0.35"/>
  <cols>
    <col min="1" max="1" width="10.7265625" bestFit="1" customWidth="1"/>
    <col min="3" max="3" width="23.1796875" bestFit="1" customWidth="1"/>
    <col min="5" max="5" width="17.7265625" bestFit="1" customWidth="1"/>
    <col min="7" max="7" width="11.54296875" bestFit="1" customWidth="1"/>
    <col min="8" max="8" width="11.54296875" customWidth="1"/>
    <col min="9" max="9" width="10.54296875" bestFit="1" customWidth="1"/>
    <col min="10" max="10" width="12.26953125" bestFit="1" customWidth="1"/>
    <col min="11" max="11" width="11.26953125" bestFit="1" customWidth="1"/>
    <col min="12" max="12" width="10.54296875" bestFit="1" customWidth="1"/>
    <col min="13" max="13" width="11.453125" bestFit="1" customWidth="1"/>
    <col min="14" max="14" width="9.54296875" bestFit="1" customWidth="1"/>
    <col min="16" max="16" width="14" bestFit="1" customWidth="1"/>
    <col min="17" max="17" width="11.54296875" bestFit="1" customWidth="1"/>
  </cols>
  <sheetData>
    <row r="1" spans="1:22" x14ac:dyDescent="0.35">
      <c r="A1" t="s">
        <v>9</v>
      </c>
      <c r="G1" t="s">
        <v>1</v>
      </c>
    </row>
    <row r="2" spans="1:22" x14ac:dyDescent="0.35">
      <c r="I2" t="s">
        <v>61</v>
      </c>
    </row>
    <row r="3" spans="1:22" x14ac:dyDescent="0.35">
      <c r="G3" t="s">
        <v>40</v>
      </c>
    </row>
    <row r="4" spans="1:22" x14ac:dyDescent="0.35">
      <c r="O4" s="3" t="s">
        <v>11</v>
      </c>
    </row>
    <row r="5" spans="1:22" x14ac:dyDescent="0.35">
      <c r="E5" s="3" t="s">
        <v>10</v>
      </c>
      <c r="I5" s="3" t="s">
        <v>7</v>
      </c>
      <c r="J5" s="3"/>
      <c r="K5" s="3"/>
      <c r="L5" s="3"/>
      <c r="M5" s="3"/>
      <c r="N5" s="3"/>
      <c r="O5" s="3" t="s">
        <v>4</v>
      </c>
      <c r="P5" s="3"/>
    </row>
    <row r="6" spans="1:22" x14ac:dyDescent="0.35">
      <c r="E6" s="3" t="s">
        <v>17</v>
      </c>
      <c r="F6" s="3" t="s">
        <v>10</v>
      </c>
      <c r="I6" s="3" t="s">
        <v>8</v>
      </c>
      <c r="J6" s="3" t="s">
        <v>13</v>
      </c>
      <c r="K6" s="3"/>
      <c r="L6" s="3"/>
      <c r="M6" s="3"/>
      <c r="N6" s="3" t="s">
        <v>27</v>
      </c>
      <c r="O6" s="3" t="s">
        <v>5</v>
      </c>
      <c r="P6" s="3" t="s">
        <v>2</v>
      </c>
    </row>
    <row r="8" spans="1:22" x14ac:dyDescent="0.35">
      <c r="A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35">
      <c r="A9" s="1">
        <v>44481</v>
      </c>
      <c r="C9" t="s">
        <v>3</v>
      </c>
      <c r="G9" s="2"/>
      <c r="H9" s="2"/>
      <c r="I9" s="2"/>
      <c r="J9" s="2"/>
      <c r="K9" s="2"/>
      <c r="L9" s="2"/>
      <c r="M9" s="2"/>
      <c r="N9" s="2"/>
      <c r="O9" s="2">
        <v>5</v>
      </c>
      <c r="P9" s="2">
        <f>+P8-SUM(I9:O9)</f>
        <v>-5</v>
      </c>
      <c r="Q9" s="2"/>
      <c r="R9" s="2"/>
      <c r="S9" s="2"/>
      <c r="T9" s="2"/>
      <c r="U9" s="2"/>
      <c r="V9" s="2"/>
    </row>
    <row r="10" spans="1:22" x14ac:dyDescent="0.35">
      <c r="A10" s="1">
        <v>44509</v>
      </c>
      <c r="C10" t="s">
        <v>3</v>
      </c>
      <c r="G10" s="2"/>
      <c r="H10" s="2"/>
      <c r="I10" s="2"/>
      <c r="J10" s="2"/>
      <c r="K10" s="2"/>
      <c r="L10" s="2"/>
      <c r="M10" s="2"/>
      <c r="N10" s="2"/>
      <c r="O10" s="2">
        <v>5</v>
      </c>
      <c r="P10" s="2">
        <f t="shared" ref="P10:P35" si="0">+P9-SUM(I10:O10)</f>
        <v>-10</v>
      </c>
      <c r="Q10" s="2"/>
      <c r="R10" s="2"/>
      <c r="S10" s="2"/>
      <c r="T10" s="2"/>
      <c r="U10" s="2"/>
      <c r="V10" s="2"/>
    </row>
    <row r="11" spans="1:22" x14ac:dyDescent="0.35">
      <c r="A11" s="1">
        <v>44539</v>
      </c>
      <c r="C11" t="s">
        <v>3</v>
      </c>
      <c r="G11" s="2"/>
      <c r="H11" s="2"/>
      <c r="I11" s="2"/>
      <c r="J11" s="2"/>
      <c r="K11" s="2"/>
      <c r="L11" s="2"/>
      <c r="M11" s="2"/>
      <c r="N11" s="2"/>
      <c r="O11" s="2">
        <v>5</v>
      </c>
      <c r="P11" s="2">
        <f t="shared" si="0"/>
        <v>-15</v>
      </c>
      <c r="Q11" s="2"/>
      <c r="R11" s="2"/>
      <c r="S11" s="2"/>
      <c r="T11" s="2"/>
      <c r="U11" s="2"/>
      <c r="V11" s="2"/>
    </row>
    <row r="12" spans="1:22" x14ac:dyDescent="0.35">
      <c r="A12" s="1">
        <v>44571</v>
      </c>
      <c r="C12" t="s">
        <v>3</v>
      </c>
      <c r="G12" s="2"/>
      <c r="H12" s="2"/>
      <c r="I12" s="2"/>
      <c r="J12" s="2"/>
      <c r="K12" s="2"/>
      <c r="L12" s="2"/>
      <c r="M12" s="2"/>
      <c r="N12" s="2"/>
      <c r="O12" s="2">
        <v>5</v>
      </c>
      <c r="P12" s="2">
        <f t="shared" si="0"/>
        <v>-20</v>
      </c>
      <c r="Q12" s="2"/>
      <c r="R12" s="2"/>
      <c r="S12" s="2"/>
      <c r="T12" s="2"/>
      <c r="U12" s="2"/>
      <c r="V12" s="2"/>
    </row>
    <row r="13" spans="1:22" x14ac:dyDescent="0.35">
      <c r="A13" s="1">
        <v>44601</v>
      </c>
      <c r="C13" t="s">
        <v>3</v>
      </c>
      <c r="G13" s="2"/>
      <c r="H13" s="2"/>
      <c r="I13" s="2"/>
      <c r="J13" s="2"/>
      <c r="K13" s="2"/>
      <c r="L13" s="2"/>
      <c r="M13" s="2"/>
      <c r="N13" s="2"/>
      <c r="O13" s="2">
        <v>8</v>
      </c>
      <c r="P13" s="2">
        <f t="shared" si="0"/>
        <v>-28</v>
      </c>
      <c r="Q13" s="2"/>
      <c r="R13" s="2"/>
      <c r="S13" s="2"/>
      <c r="T13" s="2"/>
      <c r="U13" s="2"/>
      <c r="V13" s="2"/>
    </row>
    <row r="14" spans="1:22" x14ac:dyDescent="0.35">
      <c r="A14" s="1">
        <v>44603</v>
      </c>
      <c r="C14" t="s">
        <v>6</v>
      </c>
      <c r="E14" s="5" t="s">
        <v>16</v>
      </c>
      <c r="F14">
        <v>20207</v>
      </c>
      <c r="G14" s="2"/>
      <c r="H14" s="2"/>
      <c r="I14" s="2">
        <v>6760</v>
      </c>
      <c r="J14" s="2"/>
      <c r="K14" s="2"/>
      <c r="L14" s="2"/>
      <c r="M14" s="2"/>
      <c r="N14" s="2"/>
      <c r="O14" s="2"/>
      <c r="P14" s="2">
        <f t="shared" si="0"/>
        <v>-6788</v>
      </c>
      <c r="Q14" s="2"/>
      <c r="R14" s="2"/>
      <c r="S14" s="2"/>
      <c r="T14" s="2"/>
      <c r="U14" s="2"/>
      <c r="V14" s="2"/>
    </row>
    <row r="15" spans="1:22" x14ac:dyDescent="0.35">
      <c r="A15" s="1">
        <v>44629</v>
      </c>
      <c r="C15" t="s">
        <v>3</v>
      </c>
      <c r="G15" s="2"/>
      <c r="H15" s="2"/>
      <c r="I15" s="2"/>
      <c r="J15" s="2"/>
      <c r="K15" s="2"/>
      <c r="L15" s="2"/>
      <c r="M15" s="2"/>
      <c r="N15" s="2"/>
      <c r="O15" s="2">
        <v>8</v>
      </c>
      <c r="P15" s="2">
        <f t="shared" si="0"/>
        <v>-6796</v>
      </c>
      <c r="Q15" s="2"/>
      <c r="R15" s="2"/>
      <c r="S15" s="2"/>
      <c r="T15" s="2"/>
      <c r="U15" s="2"/>
      <c r="V15" s="2"/>
    </row>
    <row r="16" spans="1:22" x14ac:dyDescent="0.35">
      <c r="A16" s="1">
        <v>44662</v>
      </c>
      <c r="C16" t="s">
        <v>3</v>
      </c>
      <c r="G16" s="2"/>
      <c r="H16" s="2"/>
      <c r="I16" s="2"/>
      <c r="J16" s="2"/>
      <c r="K16" s="2"/>
      <c r="L16" s="2"/>
      <c r="M16" s="2"/>
      <c r="N16" s="2"/>
      <c r="O16" s="2">
        <v>8</v>
      </c>
      <c r="P16" s="2">
        <f t="shared" si="0"/>
        <v>-6804</v>
      </c>
      <c r="Q16" s="2" t="s">
        <v>9</v>
      </c>
      <c r="R16" s="2"/>
      <c r="S16" s="2"/>
      <c r="T16" s="2"/>
      <c r="U16" s="2"/>
      <c r="V16" s="2"/>
    </row>
    <row r="17" spans="1:22" x14ac:dyDescent="0.35">
      <c r="A17" s="1">
        <v>44692</v>
      </c>
      <c r="C17" t="s">
        <v>3</v>
      </c>
      <c r="G17" s="2"/>
      <c r="H17" s="2"/>
      <c r="I17" s="2"/>
      <c r="J17" s="2"/>
      <c r="K17" s="2"/>
      <c r="L17" s="2"/>
      <c r="M17" s="2"/>
      <c r="N17" s="2"/>
      <c r="O17" s="2">
        <v>8</v>
      </c>
      <c r="P17" s="2">
        <f t="shared" si="0"/>
        <v>-6812</v>
      </c>
      <c r="Q17" s="2"/>
      <c r="R17" s="2"/>
      <c r="S17" s="2"/>
      <c r="T17" s="2"/>
      <c r="U17" s="2"/>
      <c r="V17" s="2"/>
    </row>
    <row r="18" spans="1:22" x14ac:dyDescent="0.35">
      <c r="A18" s="1">
        <v>44694</v>
      </c>
      <c r="C18" t="s">
        <v>6</v>
      </c>
      <c r="E18" s="6" t="s">
        <v>18</v>
      </c>
      <c r="F18">
        <v>20237</v>
      </c>
      <c r="G18" s="2"/>
      <c r="H18" s="2"/>
      <c r="I18" s="2">
        <v>3600</v>
      </c>
      <c r="J18" s="2"/>
      <c r="K18" s="2"/>
      <c r="L18" s="2"/>
      <c r="M18" s="2"/>
      <c r="N18" s="2"/>
      <c r="O18" s="2"/>
      <c r="P18" s="2">
        <f t="shared" si="0"/>
        <v>-10412</v>
      </c>
      <c r="Q18" s="2"/>
      <c r="R18" s="2"/>
      <c r="S18" s="2"/>
      <c r="T18" s="2"/>
      <c r="U18" s="2"/>
      <c r="V18" s="2"/>
    </row>
    <row r="19" spans="1:22" x14ac:dyDescent="0.35">
      <c r="A19" s="1">
        <v>44697</v>
      </c>
      <c r="C19" t="s">
        <v>23</v>
      </c>
      <c r="E19" t="s">
        <v>14</v>
      </c>
      <c r="F19">
        <v>815918</v>
      </c>
      <c r="G19" s="2"/>
      <c r="H19" s="2"/>
      <c r="I19" s="2">
        <v>1950</v>
      </c>
      <c r="J19" s="2"/>
      <c r="K19" s="2"/>
      <c r="L19" s="2"/>
      <c r="M19" s="2"/>
      <c r="N19" s="2"/>
      <c r="O19" s="2"/>
      <c r="P19" s="2">
        <f t="shared" si="0"/>
        <v>-12362</v>
      </c>
      <c r="Q19" s="2"/>
      <c r="R19" s="2"/>
      <c r="S19" s="2"/>
      <c r="T19" s="2"/>
      <c r="U19" s="2"/>
      <c r="V19" s="2"/>
    </row>
    <row r="20" spans="1:22" x14ac:dyDescent="0.35">
      <c r="A20" s="1">
        <v>44699</v>
      </c>
      <c r="C20" t="s">
        <v>6</v>
      </c>
      <c r="E20" s="6" t="s">
        <v>19</v>
      </c>
      <c r="F20">
        <v>20279</v>
      </c>
      <c r="G20" s="2"/>
      <c r="H20" s="2"/>
      <c r="I20" s="2">
        <v>3780</v>
      </c>
      <c r="J20" s="2"/>
      <c r="K20" s="2"/>
      <c r="L20" s="2"/>
      <c r="M20" s="2"/>
      <c r="N20" s="2"/>
      <c r="O20" s="2"/>
      <c r="P20" s="2">
        <f t="shared" si="0"/>
        <v>-16142</v>
      </c>
      <c r="Q20" s="2"/>
      <c r="R20" s="2"/>
      <c r="S20" s="2"/>
      <c r="T20" s="2"/>
      <c r="U20" s="2"/>
      <c r="V20" s="2"/>
    </row>
    <row r="21" spans="1:22" x14ac:dyDescent="0.35">
      <c r="A21" s="1">
        <v>44721</v>
      </c>
      <c r="C21" t="s">
        <v>3</v>
      </c>
      <c r="G21" s="2"/>
      <c r="H21" s="2"/>
      <c r="I21" s="2"/>
      <c r="J21" s="2"/>
      <c r="K21" s="2"/>
      <c r="L21" s="2"/>
      <c r="M21" s="2"/>
      <c r="N21" s="2"/>
      <c r="O21" s="2">
        <v>8</v>
      </c>
      <c r="P21" s="2">
        <f t="shared" si="0"/>
        <v>-16150</v>
      </c>
      <c r="Q21" s="2"/>
      <c r="R21" s="2"/>
      <c r="S21" s="2"/>
      <c r="T21" s="2"/>
      <c r="U21" s="2"/>
      <c r="V21" s="2"/>
    </row>
    <row r="22" spans="1:22" x14ac:dyDescent="0.35">
      <c r="A22" s="1">
        <v>44749</v>
      </c>
      <c r="C22" t="s">
        <v>6</v>
      </c>
      <c r="E22" s="5" t="s">
        <v>15</v>
      </c>
      <c r="F22">
        <v>20178</v>
      </c>
      <c r="G22" s="2"/>
      <c r="H22" s="2"/>
      <c r="I22" s="2">
        <v>2160</v>
      </c>
      <c r="J22" s="2"/>
      <c r="K22" s="2"/>
      <c r="L22" s="2"/>
      <c r="M22" s="2"/>
      <c r="N22" s="2"/>
      <c r="O22" s="2"/>
      <c r="P22" s="2">
        <f t="shared" si="0"/>
        <v>-18310</v>
      </c>
      <c r="Q22" s="2"/>
      <c r="R22" s="2"/>
      <c r="S22" s="2"/>
      <c r="T22" s="2"/>
      <c r="U22" s="2"/>
      <c r="V22" s="2"/>
    </row>
    <row r="23" spans="1:22" x14ac:dyDescent="0.35">
      <c r="A23" s="1">
        <v>44749</v>
      </c>
      <c r="C23" t="s">
        <v>6</v>
      </c>
      <c r="E23" s="6" t="s">
        <v>20</v>
      </c>
      <c r="F23">
        <v>20317</v>
      </c>
      <c r="G23" s="2"/>
      <c r="H23" s="2"/>
      <c r="I23" s="2">
        <v>1620</v>
      </c>
      <c r="J23" s="2"/>
      <c r="K23" s="2"/>
      <c r="L23" s="2"/>
      <c r="M23" s="2"/>
      <c r="N23" s="2"/>
      <c r="O23" s="2"/>
      <c r="P23" s="2">
        <f t="shared" si="0"/>
        <v>-19930</v>
      </c>
      <c r="Q23" s="2"/>
      <c r="R23" s="2"/>
      <c r="S23" s="2"/>
      <c r="T23" s="2"/>
      <c r="U23" s="2"/>
      <c r="V23" s="2"/>
    </row>
    <row r="24" spans="1:22" x14ac:dyDescent="0.35">
      <c r="A24" s="1">
        <v>44749</v>
      </c>
      <c r="C24" t="s">
        <v>6</v>
      </c>
      <c r="E24" s="6" t="s">
        <v>21</v>
      </c>
      <c r="F24">
        <v>20367</v>
      </c>
      <c r="G24" s="2"/>
      <c r="H24" s="2"/>
      <c r="I24" s="2">
        <v>3960</v>
      </c>
      <c r="J24" s="2"/>
      <c r="K24" s="2"/>
      <c r="L24" s="2"/>
      <c r="M24" s="2"/>
      <c r="N24" s="2"/>
      <c r="O24" s="2"/>
      <c r="P24" s="2">
        <f t="shared" si="0"/>
        <v>-23890</v>
      </c>
      <c r="Q24" s="2"/>
      <c r="R24" s="2"/>
      <c r="S24" s="2"/>
      <c r="T24" s="2"/>
      <c r="U24" s="2"/>
      <c r="V24" s="2"/>
    </row>
    <row r="25" spans="1:22" x14ac:dyDescent="0.35">
      <c r="A25" s="1">
        <v>44749</v>
      </c>
      <c r="C25" t="s">
        <v>6</v>
      </c>
      <c r="E25" s="6" t="s">
        <v>16</v>
      </c>
      <c r="F25">
        <v>20207</v>
      </c>
      <c r="G25" s="2"/>
      <c r="H25" s="2"/>
      <c r="I25" s="2">
        <v>-10</v>
      </c>
      <c r="J25" s="2"/>
      <c r="K25" s="2"/>
      <c r="L25" s="2"/>
      <c r="M25" s="2"/>
      <c r="N25" s="2"/>
      <c r="O25" s="2"/>
      <c r="P25" s="2">
        <f t="shared" si="0"/>
        <v>-23880</v>
      </c>
      <c r="Q25" s="2"/>
      <c r="R25" s="2"/>
      <c r="S25" s="2"/>
      <c r="T25" s="2"/>
      <c r="U25" s="2"/>
      <c r="V25" s="2"/>
    </row>
    <row r="26" spans="1:22" x14ac:dyDescent="0.35">
      <c r="A26" s="1">
        <v>44749</v>
      </c>
      <c r="C26" t="s">
        <v>6</v>
      </c>
      <c r="E26" s="6" t="s">
        <v>22</v>
      </c>
      <c r="F26">
        <v>20402</v>
      </c>
      <c r="G26" s="2"/>
      <c r="H26" s="2"/>
      <c r="I26" s="2">
        <v>1980</v>
      </c>
      <c r="J26" s="2"/>
      <c r="K26" s="2"/>
      <c r="L26" s="2"/>
      <c r="M26" s="2"/>
      <c r="N26" s="2"/>
      <c r="O26" s="2"/>
      <c r="P26" s="2">
        <f>+P25-SUM(I26:O26)</f>
        <v>-25860</v>
      </c>
      <c r="Q26" s="2"/>
      <c r="R26" s="2"/>
      <c r="S26" s="2"/>
      <c r="T26" s="2"/>
      <c r="U26" s="2"/>
      <c r="V26" s="2"/>
    </row>
    <row r="27" spans="1:22" x14ac:dyDescent="0.35">
      <c r="A27" s="1">
        <v>44751</v>
      </c>
      <c r="C27" t="s">
        <v>3</v>
      </c>
      <c r="G27" s="2"/>
      <c r="H27" s="2"/>
      <c r="I27" s="2"/>
      <c r="J27" s="2"/>
      <c r="K27" s="2"/>
      <c r="L27" s="2"/>
      <c r="M27" s="2"/>
      <c r="N27" s="2"/>
      <c r="O27" s="2">
        <v>8</v>
      </c>
      <c r="P27" s="2">
        <f t="shared" si="0"/>
        <v>-25868</v>
      </c>
      <c r="Q27" s="2"/>
      <c r="R27" s="2"/>
      <c r="S27" s="2"/>
      <c r="T27" s="2"/>
      <c r="U27" s="2"/>
      <c r="V27" s="2"/>
    </row>
    <row r="28" spans="1:22" x14ac:dyDescent="0.35">
      <c r="A28" s="1">
        <v>44763</v>
      </c>
      <c r="C28" t="s">
        <v>24</v>
      </c>
      <c r="E28" t="s">
        <v>25</v>
      </c>
      <c r="F28" t="s">
        <v>26</v>
      </c>
      <c r="G28" s="2"/>
      <c r="H28" s="2"/>
      <c r="I28" s="2"/>
      <c r="J28" s="2"/>
      <c r="K28" s="2"/>
      <c r="L28" s="2"/>
      <c r="M28" s="2"/>
      <c r="N28" s="2" t="s">
        <v>9</v>
      </c>
      <c r="O28" s="2"/>
      <c r="P28" s="2">
        <f t="shared" si="0"/>
        <v>-25868</v>
      </c>
      <c r="Q28" s="2"/>
      <c r="R28" s="2"/>
      <c r="S28" s="2"/>
      <c r="T28" s="2"/>
      <c r="U28" s="2"/>
      <c r="V28" s="2"/>
    </row>
    <row r="29" spans="1:22" x14ac:dyDescent="0.35">
      <c r="A29" s="1">
        <v>44780</v>
      </c>
      <c r="C29" t="s">
        <v>3</v>
      </c>
      <c r="G29" s="2"/>
      <c r="H29" s="2"/>
      <c r="I29" s="2"/>
      <c r="J29" s="2"/>
      <c r="K29" s="2"/>
      <c r="L29" s="2"/>
      <c r="M29" s="2"/>
      <c r="N29" s="2"/>
      <c r="O29" s="2">
        <v>8</v>
      </c>
      <c r="P29" s="2">
        <f t="shared" si="0"/>
        <v>-25876</v>
      </c>
      <c r="Q29" s="2"/>
      <c r="R29" s="2"/>
      <c r="S29" s="2"/>
      <c r="T29" s="2"/>
      <c r="U29" s="2"/>
      <c r="V29" s="2"/>
    </row>
    <row r="30" spans="1:22" x14ac:dyDescent="0.35">
      <c r="A30" s="1">
        <v>44811</v>
      </c>
      <c r="C30" t="s">
        <v>3</v>
      </c>
      <c r="G30" s="2"/>
      <c r="H30" s="2"/>
      <c r="I30" s="2"/>
      <c r="J30" s="2"/>
      <c r="K30" s="2"/>
      <c r="L30" s="2"/>
      <c r="M30" s="2"/>
      <c r="N30" s="2"/>
      <c r="O30" s="2">
        <v>8</v>
      </c>
      <c r="P30" s="2">
        <f t="shared" si="0"/>
        <v>-25884</v>
      </c>
      <c r="Q30" s="2"/>
      <c r="R30" s="2"/>
      <c r="S30" s="2"/>
      <c r="T30" s="2"/>
      <c r="U30" s="2"/>
      <c r="V30" s="2"/>
    </row>
    <row r="31" spans="1:22" x14ac:dyDescent="0.35">
      <c r="A31" s="1">
        <v>44841</v>
      </c>
      <c r="C31" t="s">
        <v>3</v>
      </c>
      <c r="G31" s="2"/>
      <c r="H31" s="2"/>
      <c r="I31" s="2"/>
      <c r="J31" s="2"/>
      <c r="K31" s="2"/>
      <c r="L31" s="2"/>
      <c r="M31" s="2"/>
      <c r="N31" s="2"/>
      <c r="O31" s="2">
        <v>8</v>
      </c>
      <c r="P31" s="2">
        <f t="shared" si="0"/>
        <v>-25892</v>
      </c>
      <c r="Q31" s="2"/>
      <c r="R31" s="2"/>
      <c r="S31" s="2"/>
      <c r="T31" s="2"/>
      <c r="U31" s="2"/>
      <c r="V31" s="2"/>
    </row>
    <row r="32" spans="1:22" x14ac:dyDescent="0.35">
      <c r="A32" s="1">
        <v>44874</v>
      </c>
      <c r="C32" t="s">
        <v>3</v>
      </c>
      <c r="G32" s="2"/>
      <c r="H32" s="2"/>
      <c r="I32" s="2"/>
      <c r="J32" s="2"/>
      <c r="K32" s="2"/>
      <c r="L32" s="2"/>
      <c r="M32" s="2"/>
      <c r="N32" s="2"/>
      <c r="O32" s="2">
        <v>8</v>
      </c>
      <c r="P32" s="2">
        <f t="shared" si="0"/>
        <v>-25900</v>
      </c>
      <c r="Q32" s="2"/>
      <c r="R32" s="2"/>
      <c r="S32" s="2"/>
      <c r="T32" s="2"/>
      <c r="U32" s="2"/>
      <c r="V32" s="2"/>
    </row>
    <row r="33" spans="1:22" x14ac:dyDescent="0.35">
      <c r="A33" s="1">
        <v>44904</v>
      </c>
      <c r="C33" t="s">
        <v>3</v>
      </c>
      <c r="G33" s="2"/>
      <c r="H33" s="2"/>
      <c r="I33" s="2"/>
      <c r="J33" s="2"/>
      <c r="K33" s="2"/>
      <c r="L33" s="2"/>
      <c r="M33" s="2"/>
      <c r="N33" s="2"/>
      <c r="O33" s="2">
        <v>8</v>
      </c>
      <c r="P33" s="2">
        <f t="shared" si="0"/>
        <v>-25908</v>
      </c>
      <c r="Q33" s="2"/>
      <c r="R33" s="2"/>
      <c r="S33" s="2"/>
      <c r="T33" s="2"/>
      <c r="U33" s="2"/>
      <c r="V33" s="2"/>
    </row>
    <row r="34" spans="1:22" x14ac:dyDescent="0.35">
      <c r="A34" s="1">
        <v>44935</v>
      </c>
      <c r="C34" t="s">
        <v>3</v>
      </c>
      <c r="G34" s="2"/>
      <c r="H34" s="2"/>
      <c r="I34" s="2"/>
      <c r="J34" s="2"/>
      <c r="K34" s="2"/>
      <c r="L34" s="2"/>
      <c r="M34" s="2"/>
      <c r="N34" s="2"/>
      <c r="O34" s="2">
        <v>8</v>
      </c>
      <c r="P34" s="2">
        <f t="shared" si="0"/>
        <v>-25916</v>
      </c>
      <c r="Q34" s="2"/>
      <c r="R34" s="2"/>
      <c r="S34" s="2"/>
      <c r="T34" s="2"/>
      <c r="U34" s="2"/>
      <c r="V34" s="2"/>
    </row>
    <row r="35" spans="1:22" x14ac:dyDescent="0.35">
      <c r="A35" s="1">
        <v>44936</v>
      </c>
      <c r="C35" t="s">
        <v>3</v>
      </c>
      <c r="G35" s="2"/>
      <c r="H35" s="2"/>
      <c r="I35" s="2"/>
      <c r="J35" s="2"/>
      <c r="K35" s="2"/>
      <c r="L35" s="2"/>
      <c r="M35" s="2"/>
      <c r="N35" s="2"/>
      <c r="O35" s="2">
        <v>10</v>
      </c>
      <c r="P35" s="2">
        <f t="shared" si="0"/>
        <v>-25926</v>
      </c>
      <c r="Q35" s="2"/>
      <c r="R35" s="2"/>
      <c r="S35" s="2"/>
      <c r="T35" s="2"/>
      <c r="U35" s="2"/>
      <c r="V35" s="2"/>
    </row>
    <row r="36" spans="1:22" x14ac:dyDescent="0.35"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" thickBot="1" x14ac:dyDescent="0.4">
      <c r="G37" s="4"/>
      <c r="H37" s="4"/>
      <c r="I37" s="4">
        <f t="shared" ref="I37:O37" si="1">SUM(I8:I36)</f>
        <v>25800</v>
      </c>
      <c r="J37" s="4">
        <f t="shared" si="1"/>
        <v>0</v>
      </c>
      <c r="K37" s="4">
        <f t="shared" si="1"/>
        <v>0</v>
      </c>
      <c r="L37" s="4">
        <f t="shared" si="1"/>
        <v>0</v>
      </c>
      <c r="M37" s="4">
        <f t="shared" si="1"/>
        <v>0</v>
      </c>
      <c r="N37" s="4">
        <f t="shared" si="1"/>
        <v>0</v>
      </c>
      <c r="O37" s="4">
        <f t="shared" si="1"/>
        <v>126</v>
      </c>
      <c r="P37" s="4">
        <f>+G37-SUM(I37:O37)</f>
        <v>-25926</v>
      </c>
      <c r="Q37" s="2"/>
      <c r="R37" s="2"/>
      <c r="S37" s="2"/>
      <c r="T37" s="2"/>
      <c r="U37" s="2"/>
      <c r="V37" s="2"/>
    </row>
    <row r="38" spans="1:22" ht="15" thickTop="1" x14ac:dyDescent="0.35"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35"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35">
      <c r="G40" t="s">
        <v>1</v>
      </c>
      <c r="Q40" s="2"/>
      <c r="R40" s="2"/>
      <c r="S40" s="2"/>
      <c r="T40" s="2"/>
      <c r="U40" s="2"/>
      <c r="V40" s="2"/>
    </row>
    <row r="41" spans="1:22" x14ac:dyDescent="0.35">
      <c r="H41" t="s">
        <v>0</v>
      </c>
      <c r="Q41" s="2"/>
      <c r="R41" s="2"/>
      <c r="S41" s="2"/>
      <c r="T41" s="2"/>
      <c r="U41" s="2"/>
      <c r="V41" s="2"/>
    </row>
    <row r="42" spans="1:22" x14ac:dyDescent="0.35">
      <c r="G42" t="s">
        <v>28</v>
      </c>
      <c r="Q42" s="2"/>
      <c r="R42" s="2"/>
      <c r="S42" s="2"/>
      <c r="T42" s="2"/>
      <c r="U42" s="2"/>
      <c r="V42" s="2"/>
    </row>
    <row r="43" spans="1:22" x14ac:dyDescent="0.35">
      <c r="O43" s="3" t="s">
        <v>11</v>
      </c>
      <c r="Q43" s="2"/>
      <c r="R43" s="2"/>
      <c r="S43" s="2"/>
      <c r="T43" s="2"/>
      <c r="U43" s="2"/>
      <c r="V43" s="2"/>
    </row>
    <row r="44" spans="1:22" x14ac:dyDescent="0.35">
      <c r="E44" s="3" t="s">
        <v>10</v>
      </c>
      <c r="H44" s="3" t="s">
        <v>48</v>
      </c>
      <c r="I44" s="3" t="s">
        <v>7</v>
      </c>
      <c r="J44" s="3"/>
      <c r="K44" s="3"/>
      <c r="L44" s="3"/>
      <c r="M44" s="3"/>
      <c r="N44" s="3"/>
      <c r="O44" s="3" t="s">
        <v>4</v>
      </c>
      <c r="P44" s="3" t="s">
        <v>12</v>
      </c>
      <c r="Q44" s="2"/>
      <c r="R44" s="2"/>
      <c r="S44" s="2"/>
      <c r="T44" s="2"/>
      <c r="U44" s="2"/>
      <c r="V44" s="2"/>
    </row>
    <row r="45" spans="1:22" x14ac:dyDescent="0.35">
      <c r="E45" s="3" t="s">
        <v>17</v>
      </c>
      <c r="F45" s="3" t="s">
        <v>10</v>
      </c>
      <c r="H45" s="3" t="s">
        <v>49</v>
      </c>
      <c r="I45" s="3" t="s">
        <v>8</v>
      </c>
      <c r="J45" s="3" t="s">
        <v>13</v>
      </c>
      <c r="K45" s="3" t="s">
        <v>35</v>
      </c>
      <c r="L45" s="3" t="s">
        <v>37</v>
      </c>
      <c r="M45" s="3" t="s">
        <v>39</v>
      </c>
      <c r="N45" s="3" t="s">
        <v>32</v>
      </c>
      <c r="O45" s="3" t="s">
        <v>5</v>
      </c>
      <c r="P45" s="3" t="s">
        <v>2</v>
      </c>
      <c r="Q45" s="2"/>
      <c r="R45" s="2"/>
      <c r="S45" s="2"/>
      <c r="T45" s="2"/>
      <c r="U45" s="2"/>
      <c r="V45" s="2"/>
    </row>
    <row r="46" spans="1:22" x14ac:dyDescent="0.35"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35">
      <c r="A47" s="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35">
      <c r="A48" s="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35">
      <c r="A49" s="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35">
      <c r="A50" s="1">
        <v>44867</v>
      </c>
      <c r="C50" t="s">
        <v>41</v>
      </c>
      <c r="G50" s="2"/>
      <c r="H50" s="2"/>
      <c r="I50" s="2"/>
      <c r="J50" s="2"/>
      <c r="K50" s="2"/>
      <c r="L50" s="2"/>
      <c r="M50" s="2"/>
      <c r="N50" s="2">
        <v>24.3</v>
      </c>
      <c r="O50" s="2"/>
      <c r="P50" s="2">
        <f t="shared" ref="P50:P58" si="2">+P49-SUM(I50:O50)+G50+H50</f>
        <v>-24.3</v>
      </c>
      <c r="Q50" s="2"/>
      <c r="R50" s="2"/>
      <c r="S50" s="2"/>
      <c r="T50" s="2"/>
      <c r="U50" s="2"/>
      <c r="V50" s="2"/>
    </row>
    <row r="51" spans="1:22" x14ac:dyDescent="0.35">
      <c r="A51" s="1">
        <v>44879</v>
      </c>
      <c r="B51">
        <v>1001</v>
      </c>
      <c r="C51" t="s">
        <v>30</v>
      </c>
      <c r="E51" t="s">
        <v>31</v>
      </c>
      <c r="G51" s="2"/>
      <c r="H51" s="2"/>
      <c r="I51" s="2"/>
      <c r="J51" s="2"/>
      <c r="K51" s="2"/>
      <c r="L51" s="2"/>
      <c r="M51" s="2"/>
      <c r="N51" s="2">
        <v>180</v>
      </c>
      <c r="O51" s="2"/>
      <c r="P51" s="2">
        <f t="shared" si="2"/>
        <v>-204.3</v>
      </c>
      <c r="Q51" s="2"/>
      <c r="R51" s="2"/>
      <c r="S51" s="2"/>
      <c r="T51" s="2"/>
      <c r="U51" s="2"/>
      <c r="V51" s="2"/>
    </row>
    <row r="52" spans="1:22" x14ac:dyDescent="0.35">
      <c r="A52" s="1">
        <v>44895</v>
      </c>
      <c r="C52" t="s">
        <v>29</v>
      </c>
      <c r="G52" s="2"/>
      <c r="H52" s="2">
        <v>16.43</v>
      </c>
      <c r="I52" s="2"/>
      <c r="J52" s="2"/>
      <c r="K52" s="2"/>
      <c r="L52" s="2"/>
      <c r="M52" s="2"/>
      <c r="N52" s="2"/>
      <c r="O52" s="2"/>
      <c r="P52" s="2">
        <f t="shared" si="2"/>
        <v>-187.87</v>
      </c>
      <c r="Q52" s="2" t="s">
        <v>42</v>
      </c>
      <c r="R52" s="2"/>
      <c r="S52" s="2"/>
      <c r="T52" s="2"/>
      <c r="U52" s="2"/>
      <c r="V52" s="2"/>
    </row>
    <row r="53" spans="1:22" x14ac:dyDescent="0.35">
      <c r="J53" s="2"/>
      <c r="K53" s="2"/>
      <c r="L53" s="2"/>
      <c r="M53" s="2"/>
      <c r="N53" s="2"/>
      <c r="O53" s="2"/>
      <c r="P53" s="2">
        <f t="shared" si="2"/>
        <v>-187.87</v>
      </c>
      <c r="Q53" s="2"/>
      <c r="R53" s="2"/>
      <c r="S53" s="2"/>
      <c r="T53" s="2"/>
      <c r="U53" s="2"/>
      <c r="V53" s="2"/>
    </row>
    <row r="54" spans="1:22" x14ac:dyDescent="0.35">
      <c r="A54" s="1">
        <v>44900</v>
      </c>
      <c r="B54">
        <v>1002</v>
      </c>
      <c r="C54" t="s">
        <v>33</v>
      </c>
      <c r="E54" t="s">
        <v>34</v>
      </c>
      <c r="F54">
        <v>3031546</v>
      </c>
      <c r="G54" s="2"/>
      <c r="H54" s="2"/>
      <c r="I54" s="2"/>
      <c r="J54" s="2"/>
      <c r="K54" s="2">
        <v>12160</v>
      </c>
      <c r="L54" s="2"/>
      <c r="M54" s="2"/>
      <c r="N54" s="2"/>
      <c r="O54" s="2"/>
      <c r="P54" s="2">
        <f t="shared" si="2"/>
        <v>-12347.87</v>
      </c>
      <c r="Q54" s="2"/>
      <c r="R54" s="2"/>
      <c r="S54" s="2"/>
      <c r="T54" s="2"/>
      <c r="U54" s="2"/>
      <c r="V54" s="2"/>
    </row>
    <row r="55" spans="1:22" x14ac:dyDescent="0.35">
      <c r="A55" s="1">
        <v>44900</v>
      </c>
      <c r="B55">
        <v>1003</v>
      </c>
      <c r="C55" t="s">
        <v>33</v>
      </c>
      <c r="E55" t="s">
        <v>36</v>
      </c>
      <c r="F55">
        <v>144813</v>
      </c>
      <c r="G55" s="2"/>
      <c r="H55" s="2"/>
      <c r="I55" s="2"/>
      <c r="J55" s="2"/>
      <c r="K55" s="2"/>
      <c r="L55" s="2">
        <v>12960</v>
      </c>
      <c r="M55" s="2"/>
      <c r="N55" s="2"/>
      <c r="O55" s="2"/>
      <c r="P55" s="2">
        <f t="shared" si="2"/>
        <v>-25307.870000000003</v>
      </c>
      <c r="Q55" s="2"/>
      <c r="R55" s="2"/>
      <c r="S55" s="2"/>
      <c r="T55" s="2"/>
      <c r="U55" s="2"/>
      <c r="V55" s="2"/>
    </row>
    <row r="56" spans="1:22" x14ac:dyDescent="0.35">
      <c r="A56" s="1">
        <v>44900</v>
      </c>
      <c r="B56">
        <v>1004</v>
      </c>
      <c r="C56" t="s">
        <v>33</v>
      </c>
      <c r="E56" t="s">
        <v>38</v>
      </c>
      <c r="F56">
        <v>21017</v>
      </c>
      <c r="G56" s="2"/>
      <c r="H56" s="2"/>
      <c r="I56" s="2"/>
      <c r="J56" s="2"/>
      <c r="K56" s="2"/>
      <c r="L56" s="2"/>
      <c r="M56" s="2">
        <v>4690.21</v>
      </c>
      <c r="N56" s="2"/>
      <c r="O56" s="2"/>
      <c r="P56" s="2">
        <f t="shared" si="2"/>
        <v>-29998.080000000002</v>
      </c>
      <c r="Q56" s="2"/>
      <c r="R56" s="2"/>
      <c r="S56" s="2"/>
      <c r="T56" s="2"/>
      <c r="U56" s="2"/>
      <c r="V56" s="2"/>
    </row>
    <row r="57" spans="1:22" x14ac:dyDescent="0.35">
      <c r="A57" s="1">
        <v>44900</v>
      </c>
      <c r="B57">
        <v>1005</v>
      </c>
      <c r="C57" t="s">
        <v>33</v>
      </c>
      <c r="E57" t="s">
        <v>34</v>
      </c>
      <c r="F57">
        <v>21017</v>
      </c>
      <c r="G57" s="2"/>
      <c r="H57" s="2"/>
      <c r="I57" s="2"/>
      <c r="J57" s="2"/>
      <c r="K57" s="2">
        <v>11120</v>
      </c>
      <c r="L57" s="2"/>
      <c r="M57" s="2"/>
      <c r="N57" s="2"/>
      <c r="O57" s="2"/>
      <c r="P57" s="2">
        <f t="shared" si="2"/>
        <v>-41118.080000000002</v>
      </c>
      <c r="Q57" s="2"/>
      <c r="R57" s="2"/>
      <c r="S57" s="2"/>
      <c r="T57" s="2"/>
      <c r="U57" s="2"/>
      <c r="V57" s="2"/>
    </row>
    <row r="58" spans="1:22" x14ac:dyDescent="0.35">
      <c r="A58" s="1">
        <v>44925</v>
      </c>
      <c r="C58" t="s">
        <v>29</v>
      </c>
      <c r="G58" s="2"/>
      <c r="H58" s="2">
        <v>15.2</v>
      </c>
      <c r="I58" s="2"/>
      <c r="J58" s="2"/>
      <c r="K58" s="2"/>
      <c r="L58" s="2"/>
      <c r="M58" s="2"/>
      <c r="N58" s="2"/>
      <c r="O58" s="2"/>
      <c r="P58" s="2">
        <f t="shared" si="2"/>
        <v>-41102.880000000005</v>
      </c>
      <c r="Q58" s="2" t="s">
        <v>43</v>
      </c>
      <c r="R58" s="2"/>
      <c r="S58" s="2"/>
      <c r="T58" s="2"/>
      <c r="U58" s="2"/>
      <c r="V58" s="2"/>
    </row>
    <row r="59" spans="1:22" x14ac:dyDescent="0.35">
      <c r="A59" s="1"/>
      <c r="G59" s="2"/>
      <c r="H59" s="2"/>
      <c r="I59" s="2"/>
      <c r="O59" s="2"/>
      <c r="P59" s="2"/>
      <c r="Q59" s="2"/>
      <c r="R59" s="2"/>
      <c r="S59" s="2"/>
      <c r="T59" s="2"/>
      <c r="U59" s="2"/>
      <c r="V59" s="2"/>
    </row>
    <row r="60" spans="1:22" x14ac:dyDescent="0.35">
      <c r="A60" s="1">
        <v>44957</v>
      </c>
      <c r="C60" t="s">
        <v>29</v>
      </c>
      <c r="F60" t="s">
        <v>9</v>
      </c>
      <c r="G60" s="2"/>
      <c r="H60" s="2">
        <v>31.62</v>
      </c>
      <c r="I60" s="2"/>
      <c r="J60" s="2"/>
      <c r="K60" s="2"/>
      <c r="L60" s="2"/>
      <c r="M60" s="2"/>
      <c r="N60" s="2"/>
      <c r="O60" s="2"/>
      <c r="P60" s="2">
        <f t="shared" ref="P60:P74" si="3">+P59-SUM(I60:O60)+G60+H60</f>
        <v>31.62</v>
      </c>
      <c r="Q60" s="2" t="s">
        <v>45</v>
      </c>
      <c r="R60" s="2"/>
      <c r="S60" s="2"/>
      <c r="T60" s="2"/>
      <c r="U60" s="2"/>
      <c r="V60" s="2"/>
    </row>
    <row r="61" spans="1:22" x14ac:dyDescent="0.35">
      <c r="A61" s="1">
        <v>44962</v>
      </c>
      <c r="B61">
        <v>1006</v>
      </c>
      <c r="C61" t="s">
        <v>44</v>
      </c>
      <c r="F61" t="s">
        <v>26</v>
      </c>
      <c r="G61" s="2"/>
      <c r="H61" s="2"/>
      <c r="I61" s="2"/>
      <c r="J61" s="2"/>
      <c r="K61" s="2"/>
      <c r="L61" s="2"/>
      <c r="M61" s="2"/>
      <c r="N61" s="2">
        <v>1595.23</v>
      </c>
      <c r="O61" s="2"/>
      <c r="P61" s="2">
        <f t="shared" si="3"/>
        <v>-1563.6100000000001</v>
      </c>
      <c r="Q61" s="2"/>
      <c r="R61" s="2"/>
      <c r="S61" s="2"/>
      <c r="T61" s="2"/>
      <c r="U61" s="2"/>
      <c r="V61" s="2"/>
    </row>
    <row r="62" spans="1:22" x14ac:dyDescent="0.35">
      <c r="A62" s="1">
        <v>37673</v>
      </c>
      <c r="B62">
        <v>1007</v>
      </c>
      <c r="C62" t="s">
        <v>33</v>
      </c>
      <c r="E62" t="s">
        <v>34</v>
      </c>
      <c r="F62">
        <v>21041</v>
      </c>
      <c r="G62" s="2"/>
      <c r="H62" s="2"/>
      <c r="I62" s="2"/>
      <c r="J62" s="2"/>
      <c r="K62" s="2">
        <v>12620</v>
      </c>
      <c r="L62" s="2"/>
      <c r="M62" s="2" t="s">
        <v>9</v>
      </c>
      <c r="N62" s="2"/>
      <c r="O62" s="2"/>
      <c r="P62" s="2">
        <f t="shared" si="3"/>
        <v>-14183.61</v>
      </c>
      <c r="Q62" s="2"/>
      <c r="R62" s="2"/>
      <c r="S62" s="2"/>
      <c r="T62" s="2"/>
      <c r="U62" s="2"/>
      <c r="V62" s="2"/>
    </row>
    <row r="63" spans="1:22" x14ac:dyDescent="0.35">
      <c r="A63" s="1">
        <v>44978</v>
      </c>
      <c r="B63">
        <v>1007</v>
      </c>
      <c r="C63" t="s">
        <v>33</v>
      </c>
      <c r="E63" t="s">
        <v>38</v>
      </c>
      <c r="F63">
        <v>21041</v>
      </c>
      <c r="G63" s="2"/>
      <c r="H63" s="2"/>
      <c r="I63" s="2"/>
      <c r="J63" s="2"/>
      <c r="K63" s="2"/>
      <c r="L63" s="2"/>
      <c r="M63" s="2">
        <v>2348.61</v>
      </c>
      <c r="N63" s="2"/>
      <c r="O63" s="2"/>
      <c r="P63" s="2">
        <f t="shared" si="3"/>
        <v>-16532.22</v>
      </c>
      <c r="Q63" s="2"/>
      <c r="R63" s="2"/>
      <c r="S63" s="2"/>
      <c r="T63" s="2"/>
      <c r="U63" s="2"/>
      <c r="V63" s="2"/>
    </row>
    <row r="64" spans="1:22" x14ac:dyDescent="0.35">
      <c r="A64" s="1">
        <v>44978</v>
      </c>
      <c r="B64">
        <v>1008</v>
      </c>
      <c r="C64" t="s">
        <v>33</v>
      </c>
      <c r="E64" t="s">
        <v>34</v>
      </c>
      <c r="F64">
        <v>21060</v>
      </c>
      <c r="G64" s="2"/>
      <c r="H64" s="2"/>
      <c r="I64" s="2"/>
      <c r="J64" s="2"/>
      <c r="K64" s="2">
        <v>2200</v>
      </c>
      <c r="L64" s="2"/>
      <c r="M64" s="2"/>
      <c r="N64" s="2"/>
      <c r="O64" s="2"/>
      <c r="P64" s="2">
        <f t="shared" si="3"/>
        <v>-18732.22</v>
      </c>
    </row>
    <row r="65" spans="1:16" x14ac:dyDescent="0.35">
      <c r="A65" s="1">
        <v>44978</v>
      </c>
      <c r="B65">
        <v>1008</v>
      </c>
      <c r="C65" t="s">
        <v>33</v>
      </c>
      <c r="E65" t="s">
        <v>38</v>
      </c>
      <c r="F65">
        <v>21060</v>
      </c>
      <c r="G65" s="2"/>
      <c r="H65" s="2"/>
      <c r="I65" s="2"/>
      <c r="J65" s="2"/>
      <c r="K65" s="2"/>
      <c r="L65" s="2"/>
      <c r="M65" s="2">
        <f>8531.28-7038.82</f>
        <v>1492.4600000000009</v>
      </c>
      <c r="N65" s="2"/>
      <c r="O65" s="2"/>
      <c r="P65" s="2">
        <f t="shared" si="3"/>
        <v>-20224.68</v>
      </c>
    </row>
    <row r="66" spans="1:16" x14ac:dyDescent="0.35">
      <c r="A66" s="1">
        <v>44981</v>
      </c>
      <c r="B66">
        <v>1009</v>
      </c>
      <c r="C66" t="s">
        <v>46</v>
      </c>
      <c r="E66" t="s">
        <v>47</v>
      </c>
      <c r="F66">
        <v>1903</v>
      </c>
      <c r="G66" s="2"/>
      <c r="H66" s="2"/>
      <c r="I66" s="2"/>
      <c r="J66" s="2">
        <v>9900</v>
      </c>
      <c r="K66" s="2"/>
      <c r="L66" s="2"/>
      <c r="M66" s="2"/>
      <c r="N66" s="2"/>
      <c r="O66" s="2"/>
      <c r="P66" s="2">
        <f t="shared" si="3"/>
        <v>-30124.68</v>
      </c>
    </row>
    <row r="67" spans="1:16" x14ac:dyDescent="0.35">
      <c r="G67" s="2"/>
      <c r="H67" s="2"/>
      <c r="I67" s="2"/>
      <c r="J67" s="2"/>
      <c r="K67" s="2"/>
      <c r="L67" s="2"/>
      <c r="M67" s="2"/>
      <c r="N67" s="2"/>
      <c r="O67" s="2"/>
      <c r="P67" s="2">
        <f t="shared" si="3"/>
        <v>-30124.68</v>
      </c>
    </row>
    <row r="68" spans="1:16" x14ac:dyDescent="0.35">
      <c r="G68" s="2"/>
      <c r="H68" s="2"/>
      <c r="I68" s="2"/>
      <c r="J68" s="2"/>
      <c r="K68" s="2"/>
      <c r="L68" s="2"/>
      <c r="M68" s="2"/>
      <c r="N68" s="2"/>
      <c r="O68" s="2"/>
      <c r="P68" s="2">
        <f t="shared" si="3"/>
        <v>-30124.68</v>
      </c>
    </row>
    <row r="69" spans="1:16" x14ac:dyDescent="0.35">
      <c r="G69" s="2"/>
      <c r="H69" s="2"/>
      <c r="I69" s="2"/>
      <c r="J69" s="2"/>
      <c r="K69" s="2"/>
      <c r="L69" s="2"/>
      <c r="M69" s="2"/>
      <c r="N69" s="2"/>
      <c r="O69" s="2"/>
      <c r="P69" s="2">
        <f t="shared" si="3"/>
        <v>-30124.68</v>
      </c>
    </row>
    <row r="70" spans="1:16" x14ac:dyDescent="0.35">
      <c r="G70" s="2"/>
      <c r="H70" s="2"/>
      <c r="I70" s="2"/>
      <c r="J70" s="2"/>
      <c r="K70" s="2"/>
      <c r="L70" s="2"/>
      <c r="M70" s="2"/>
      <c r="N70" s="2"/>
      <c r="O70" s="2"/>
      <c r="P70" s="2">
        <f t="shared" si="3"/>
        <v>-30124.68</v>
      </c>
    </row>
    <row r="71" spans="1:16" x14ac:dyDescent="0.35">
      <c r="G71" s="2"/>
      <c r="H71" s="2"/>
      <c r="I71" s="2"/>
      <c r="J71" s="2"/>
      <c r="K71" s="2"/>
      <c r="L71" s="2"/>
      <c r="M71" s="2"/>
      <c r="N71" s="2"/>
      <c r="O71" s="2"/>
      <c r="P71" s="2">
        <f t="shared" si="3"/>
        <v>-30124.68</v>
      </c>
    </row>
    <row r="72" spans="1:16" x14ac:dyDescent="0.35">
      <c r="G72" s="2"/>
      <c r="H72" s="2"/>
      <c r="I72" s="2"/>
      <c r="J72" s="2"/>
      <c r="K72" s="2"/>
      <c r="L72" s="2"/>
      <c r="M72" s="2"/>
      <c r="N72" s="2"/>
      <c r="O72" s="2"/>
      <c r="P72" s="2">
        <f t="shared" si="3"/>
        <v>-30124.68</v>
      </c>
    </row>
    <row r="73" spans="1:16" x14ac:dyDescent="0.35">
      <c r="G73" s="2"/>
      <c r="H73" s="2"/>
      <c r="I73" s="2"/>
      <c r="J73" s="2"/>
      <c r="K73" s="2"/>
      <c r="L73" s="2"/>
      <c r="M73" s="2"/>
      <c r="N73" s="2"/>
      <c r="O73" s="2"/>
      <c r="P73" s="2">
        <f t="shared" si="3"/>
        <v>-30124.68</v>
      </c>
    </row>
    <row r="74" spans="1:16" x14ac:dyDescent="0.35">
      <c r="G74" s="2"/>
      <c r="H74" s="2"/>
      <c r="I74" s="2"/>
      <c r="J74" s="2"/>
      <c r="K74" s="2"/>
      <c r="L74" s="2"/>
      <c r="M74" s="2"/>
      <c r="N74" s="2"/>
      <c r="O74" s="2"/>
      <c r="P74" s="2">
        <f t="shared" si="3"/>
        <v>-30124.68</v>
      </c>
    </row>
    <row r="75" spans="1:16" x14ac:dyDescent="0.35">
      <c r="G75" s="2"/>
      <c r="H75" s="2"/>
      <c r="I75" s="2"/>
      <c r="J75" s="2"/>
      <c r="K75" s="2"/>
      <c r="L75" s="2"/>
      <c r="M75" s="2"/>
      <c r="N75" s="2"/>
      <c r="O75" s="2"/>
    </row>
    <row r="76" spans="1:16" x14ac:dyDescent="0.35">
      <c r="G76" s="2"/>
      <c r="H76" s="2"/>
      <c r="I76" s="2"/>
      <c r="J76" s="2"/>
      <c r="K76" s="2"/>
      <c r="L76" s="2"/>
      <c r="M76" s="2"/>
      <c r="N76" s="2"/>
      <c r="O76" s="2"/>
    </row>
    <row r="77" spans="1:16" x14ac:dyDescent="0.35">
      <c r="G77" s="2"/>
      <c r="H77" s="2"/>
      <c r="I77" s="2"/>
      <c r="J77" s="2"/>
      <c r="K77" s="2"/>
      <c r="L77" s="2"/>
      <c r="M77" s="2"/>
      <c r="N77" s="2"/>
      <c r="O77" s="2"/>
    </row>
    <row r="78" spans="1:16" x14ac:dyDescent="0.35">
      <c r="G78" s="2"/>
      <c r="H78" s="2"/>
      <c r="I78" s="2"/>
      <c r="J78" s="2"/>
      <c r="K78" s="2"/>
      <c r="L78" s="2"/>
      <c r="M78" s="2"/>
      <c r="N78" s="2"/>
      <c r="O78" s="2"/>
    </row>
    <row r="79" spans="1:16" x14ac:dyDescent="0.35">
      <c r="G79" s="2"/>
      <c r="H79" s="2"/>
      <c r="I79" s="2"/>
      <c r="J79" s="2"/>
      <c r="K79" s="2"/>
      <c r="L79" s="2"/>
      <c r="M79" s="2"/>
      <c r="N79" s="2"/>
      <c r="O79" s="2"/>
    </row>
    <row r="80" spans="1:16" x14ac:dyDescent="0.35">
      <c r="G80" s="2"/>
      <c r="H80" s="2"/>
      <c r="I80" s="2"/>
      <c r="J80" s="2"/>
      <c r="K80" s="2"/>
      <c r="L80" s="2"/>
      <c r="M80" s="2"/>
      <c r="N80" s="2"/>
      <c r="O80" s="2"/>
    </row>
    <row r="81" spans="7:16" x14ac:dyDescent="0.35">
      <c r="G81" s="2"/>
      <c r="H81" s="2"/>
      <c r="I81" s="2"/>
      <c r="J81" s="2"/>
      <c r="K81" s="2"/>
      <c r="L81" s="2"/>
      <c r="M81" s="2"/>
      <c r="N81" s="2"/>
      <c r="O81" s="2"/>
    </row>
    <row r="82" spans="7:16" x14ac:dyDescent="0.35">
      <c r="G82" s="2"/>
      <c r="H82" s="2">
        <f>SUM(H46:H81)-H59</f>
        <v>63.25</v>
      </c>
      <c r="I82" s="2">
        <f>+I37</f>
        <v>25800</v>
      </c>
      <c r="J82" s="2">
        <f>SUM(J46:J81)</f>
        <v>9900</v>
      </c>
      <c r="K82" s="2">
        <f>SUM(K46:K81)</f>
        <v>38100</v>
      </c>
      <c r="L82" s="2">
        <f>SUM(L46:L81)</f>
        <v>12960</v>
      </c>
      <c r="M82" s="2">
        <f>SUM(M46:M81)</f>
        <v>8531.2800000000007</v>
      </c>
      <c r="N82" s="2">
        <f>SUM(N46:N81)</f>
        <v>1799.53</v>
      </c>
      <c r="O82" s="2">
        <f>+O37</f>
        <v>126</v>
      </c>
      <c r="P82" s="7">
        <f>SUM(I82:O82)</f>
        <v>97216.81</v>
      </c>
    </row>
    <row r="83" spans="7:16" x14ac:dyDescent="0.35">
      <c r="G83" s="2"/>
      <c r="H83" s="2"/>
      <c r="I83" s="2"/>
      <c r="J83" s="2"/>
      <c r="K83" s="2"/>
      <c r="L83" s="2"/>
      <c r="M83" s="2"/>
      <c r="N83" s="2"/>
      <c r="O83" s="2"/>
    </row>
    <row r="84" spans="7:16" x14ac:dyDescent="0.35">
      <c r="G84" s="2"/>
      <c r="H84" s="2"/>
      <c r="I84" s="2"/>
      <c r="J84" s="2"/>
      <c r="K84" s="2"/>
      <c r="L84" s="2"/>
      <c r="M84" s="2"/>
      <c r="N84" s="2"/>
      <c r="O84" s="2"/>
    </row>
    <row r="85" spans="7:16" x14ac:dyDescent="0.35">
      <c r="G85" s="2"/>
      <c r="H85" s="2"/>
      <c r="I85" s="2"/>
      <c r="J85" s="2"/>
      <c r="K85" s="2"/>
      <c r="L85" s="2"/>
      <c r="M85" s="2"/>
      <c r="N85" s="2"/>
      <c r="O85" s="2"/>
    </row>
    <row r="86" spans="7:16" x14ac:dyDescent="0.35">
      <c r="G86" s="2"/>
      <c r="H86" s="2"/>
      <c r="I86" s="2"/>
      <c r="J86" s="2"/>
      <c r="K86" s="2"/>
      <c r="L86" s="2"/>
      <c r="M86" s="2"/>
      <c r="N86" s="2"/>
      <c r="O86" s="2"/>
    </row>
    <row r="87" spans="7:16" x14ac:dyDescent="0.35">
      <c r="G87" s="2"/>
      <c r="H87" s="2"/>
      <c r="I87" s="2"/>
      <c r="J87" s="2"/>
      <c r="K87" s="2"/>
      <c r="L87" s="2"/>
      <c r="M87" s="2"/>
      <c r="N87" s="2"/>
      <c r="O87" s="2"/>
    </row>
    <row r="88" spans="7:16" x14ac:dyDescent="0.35">
      <c r="G88" s="2"/>
      <c r="H88" s="2"/>
      <c r="I88" s="2"/>
      <c r="J88" s="2"/>
      <c r="K88" s="2"/>
      <c r="L88" s="2"/>
      <c r="M88" s="2"/>
      <c r="N88" s="2"/>
      <c r="O88" s="2"/>
    </row>
    <row r="89" spans="7:16" x14ac:dyDescent="0.35">
      <c r="G89" s="2"/>
      <c r="H89" s="2"/>
      <c r="I89" s="2"/>
      <c r="J89" s="2"/>
      <c r="K89" s="2"/>
      <c r="L89" s="2"/>
      <c r="M89" s="2"/>
      <c r="N89" s="2"/>
      <c r="O89" s="2"/>
    </row>
    <row r="90" spans="7:16" x14ac:dyDescent="0.35">
      <c r="G90" s="2"/>
      <c r="H90" s="2"/>
      <c r="I90" s="2"/>
      <c r="J90" s="2"/>
      <c r="K90" s="2"/>
      <c r="L90" s="2"/>
      <c r="M90" s="2"/>
      <c r="N90" s="2"/>
      <c r="O90" s="2"/>
    </row>
    <row r="91" spans="7:16" x14ac:dyDescent="0.35">
      <c r="G91" s="2"/>
      <c r="H91" s="2"/>
      <c r="I91" s="2"/>
      <c r="J91" s="2"/>
      <c r="K91" s="2"/>
      <c r="L91" s="2"/>
      <c r="M91" s="2"/>
      <c r="N91" s="2"/>
      <c r="O91" s="2"/>
    </row>
    <row r="92" spans="7:16" x14ac:dyDescent="0.35">
      <c r="G92" s="2"/>
      <c r="H92" s="2"/>
      <c r="I92" s="2"/>
      <c r="J92" s="2"/>
      <c r="K92" s="2"/>
      <c r="L92" s="2"/>
      <c r="M92" s="2"/>
      <c r="N92" s="2"/>
      <c r="O92" s="2"/>
    </row>
    <row r="93" spans="7:16" x14ac:dyDescent="0.35">
      <c r="G93" s="2"/>
      <c r="H93" s="2"/>
      <c r="I93" s="2"/>
      <c r="J93" s="2"/>
      <c r="K93" s="2"/>
      <c r="L93" s="2"/>
      <c r="M93" s="2"/>
      <c r="N93" s="2"/>
      <c r="O93" s="2"/>
    </row>
  </sheetData>
  <pageMargins left="0.7" right="0.7" top="0.75" bottom="0.75" header="0.3" footer="0.3"/>
  <pageSetup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967E2-AB2D-483E-AF06-A282B8417106}">
  <dimension ref="A1:F31"/>
  <sheetViews>
    <sheetView workbookViewId="0">
      <selection activeCell="H8" sqref="H8"/>
    </sheetView>
  </sheetViews>
  <sheetFormatPr defaultRowHeight="14.5" x14ac:dyDescent="0.35"/>
  <cols>
    <col min="6" max="6" width="11.54296875" bestFit="1" customWidth="1"/>
  </cols>
  <sheetData>
    <row r="1" spans="1:6" x14ac:dyDescent="0.35">
      <c r="D1" t="s">
        <v>1</v>
      </c>
    </row>
    <row r="2" spans="1:6" x14ac:dyDescent="0.35">
      <c r="E2" t="s">
        <v>61</v>
      </c>
    </row>
    <row r="8" spans="1:6" x14ac:dyDescent="0.35">
      <c r="F8" s="7"/>
    </row>
    <row r="9" spans="1:6" x14ac:dyDescent="0.35">
      <c r="F9" s="7"/>
    </row>
    <row r="11" spans="1:6" x14ac:dyDescent="0.35">
      <c r="F11" s="7"/>
    </row>
    <row r="15" spans="1:6" x14ac:dyDescent="0.35">
      <c r="A15" t="s">
        <v>50</v>
      </c>
    </row>
    <row r="16" spans="1:6" x14ac:dyDescent="0.35">
      <c r="A16" t="s">
        <v>51</v>
      </c>
      <c r="F16" s="7">
        <f>+Sheet1!I37-Sheet1!I19</f>
        <v>23850</v>
      </c>
    </row>
    <row r="17" spans="1:6" x14ac:dyDescent="0.35">
      <c r="A17" t="s">
        <v>23</v>
      </c>
      <c r="F17" s="7">
        <f>+Sheet1!I19</f>
        <v>1950</v>
      </c>
    </row>
    <row r="18" spans="1:6" x14ac:dyDescent="0.35">
      <c r="A18" t="s">
        <v>52</v>
      </c>
      <c r="F18" s="7">
        <f>+Sheet1!J82</f>
        <v>9900</v>
      </c>
    </row>
    <row r="19" spans="1:6" x14ac:dyDescent="0.35">
      <c r="A19" t="s">
        <v>53</v>
      </c>
      <c r="F19" s="7">
        <f>+Sheet1!K82</f>
        <v>38100</v>
      </c>
    </row>
    <row r="20" spans="1:6" x14ac:dyDescent="0.35">
      <c r="A20" t="s">
        <v>54</v>
      </c>
      <c r="F20" s="7">
        <f>+Sheet1!L82</f>
        <v>12960</v>
      </c>
    </row>
    <row r="21" spans="1:6" x14ac:dyDescent="0.35">
      <c r="A21" t="s">
        <v>55</v>
      </c>
      <c r="F21" s="7">
        <f>+Sheet1!M82</f>
        <v>8531.2800000000007</v>
      </c>
    </row>
    <row r="22" spans="1:6" x14ac:dyDescent="0.35">
      <c r="A22" t="s">
        <v>56</v>
      </c>
      <c r="F22" s="7">
        <f>+Sheet1!N61</f>
        <v>1595.23</v>
      </c>
    </row>
    <row r="23" spans="1:6" x14ac:dyDescent="0.35">
      <c r="A23" t="s">
        <v>57</v>
      </c>
      <c r="F23" s="7">
        <f>+Sheet1!N51</f>
        <v>180</v>
      </c>
    </row>
    <row r="24" spans="1:6" x14ac:dyDescent="0.35">
      <c r="A24" t="s">
        <v>58</v>
      </c>
      <c r="F24" s="7">
        <f>+Sheet1!N50</f>
        <v>24.3</v>
      </c>
    </row>
    <row r="25" spans="1:6" x14ac:dyDescent="0.35">
      <c r="A25" t="s">
        <v>60</v>
      </c>
      <c r="F25" s="7">
        <f>+Sheet1!O82</f>
        <v>126</v>
      </c>
    </row>
    <row r="30" spans="1:6" ht="15" thickBot="1" x14ac:dyDescent="0.4">
      <c r="A30" t="s">
        <v>59</v>
      </c>
      <c r="F30" s="8">
        <f>SUM(F16:F29)</f>
        <v>97216.81</v>
      </c>
    </row>
    <row r="31" spans="1:6" ht="15" thickTop="1" x14ac:dyDescent="0.3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Lee</dc:creator>
  <cp:lastModifiedBy>Bradley Busbin</cp:lastModifiedBy>
  <cp:lastPrinted>2023-03-07T20:12:24Z</cp:lastPrinted>
  <dcterms:created xsi:type="dcterms:W3CDTF">2022-05-03T16:57:57Z</dcterms:created>
  <dcterms:modified xsi:type="dcterms:W3CDTF">2023-04-03T11:30:15Z</dcterms:modified>
</cp:coreProperties>
</file>