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\Network Shares\Folders\nwhite\Desktop\17-18 Budget\"/>
    </mc:Choice>
  </mc:AlternateContent>
  <xr:revisionPtr revIDLastSave="0" documentId="13_ncr:1_{B5579B69-73CB-48E9-BAEB-B28FEE1DF65F}" xr6:coauthVersionLast="38" xr6:coauthVersionMax="38" xr10:uidLastSave="{00000000-0000-0000-0000-000000000000}"/>
  <bookViews>
    <workbookView xWindow="0" yWindow="0" windowWidth="20145" windowHeight="8550" tabRatio="944" xr2:uid="{00000000-000D-0000-FFFF-FFFF00000000}"/>
  </bookViews>
  <sheets>
    <sheet name="Summary General Fund " sheetId="55" r:id="rId1"/>
    <sheet name="Detail - General Fund " sheetId="56" r:id="rId2"/>
    <sheet name="Fund Balance - General Fund " sheetId="57" r:id="rId3"/>
    <sheet name="Legislative" sheetId="38" r:id="rId4"/>
    <sheet name="Administrative" sheetId="39" r:id="rId5"/>
    <sheet name="Clerk" sheetId="40" r:id="rId6"/>
    <sheet name="Finance" sheetId="41" r:id="rId7"/>
    <sheet name="DevelopmentServices" sheetId="42" r:id="rId8"/>
    <sheet name="PublicWorks" sheetId="43" r:id="rId9"/>
    <sheet name="ParksRecreation" sheetId="44" r:id="rId10"/>
    <sheet name="Police" sheetId="45" r:id="rId11"/>
    <sheet name="LongRangePlanning" sheetId="48" r:id="rId12"/>
    <sheet name="ParksandRecreationCommittee" sheetId="47" r:id="rId13"/>
    <sheet name="TreeBoard" sheetId="49" r:id="rId14"/>
    <sheet name="HistoricalPreservation" sheetId="50" r:id="rId15"/>
    <sheet name="EldersCommittee" sheetId="51" r:id="rId16"/>
    <sheet name="DevelopmentReviewBoard" sheetId="52" r:id="rId17"/>
    <sheet name="DowntownBusinessCommittee" sheetId="46" r:id="rId18"/>
    <sheet name="CodeEnforcement" sheetId="53" r:id="rId19"/>
    <sheet name="Contingency" sheetId="54" r:id="rId20"/>
    <sheet name="Summary Stormwater Fund  " sheetId="59" r:id="rId21"/>
    <sheet name="Detail - Stormwater Fund" sheetId="58" r:id="rId22"/>
    <sheet name="Stormwater Expenses" sheetId="2" r:id="rId23"/>
    <sheet name="Sheet3" sheetId="3" r:id="rId24"/>
  </sheets>
  <definedNames>
    <definedName name="_xlnm.Print_Area" localSheetId="2">'Fund Balance - General Fund '!$A$1:$D$35</definedName>
    <definedName name="_xlnm.Print_Area" localSheetId="9">ParksRecreation!$A$1:$D$18</definedName>
    <definedName name="_xlnm.Print_Area" localSheetId="10">Police!$A$1:$D$68</definedName>
    <definedName name="_xlnm.Print_Area" localSheetId="8">PublicWorks!$A$1:$D$70</definedName>
    <definedName name="_xlnm.Print_Area" localSheetId="22">'Stormwater Expenses'!$A$1:$E$34</definedName>
    <definedName name="_xlnm.Print_Area" localSheetId="0">'Summary General Fund '!$A$1:$D$87</definedName>
  </definedNames>
  <calcPr calcId="162913"/>
</workbook>
</file>

<file path=xl/calcChain.xml><?xml version="1.0" encoding="utf-8"?>
<calcChain xmlns="http://schemas.openxmlformats.org/spreadsheetml/2006/main">
  <c r="D65" i="55" l="1"/>
  <c r="B83" i="55" l="1"/>
  <c r="D82" i="55" l="1"/>
  <c r="D81" i="55"/>
  <c r="D80" i="55"/>
  <c r="D79" i="55"/>
  <c r="D78" i="55"/>
  <c r="D77" i="55"/>
  <c r="D76" i="55"/>
  <c r="D75" i="55"/>
  <c r="D74" i="55"/>
  <c r="D73" i="55"/>
  <c r="D72" i="55"/>
  <c r="D71" i="55"/>
  <c r="D70" i="55"/>
  <c r="D69" i="55"/>
  <c r="D68" i="55"/>
  <c r="D67" i="55"/>
  <c r="B67" i="55"/>
  <c r="B70" i="43"/>
  <c r="D19" i="57" l="1"/>
  <c r="D17" i="57"/>
  <c r="D15" i="57"/>
  <c r="D14" i="57"/>
  <c r="D13" i="57"/>
  <c r="D12" i="57"/>
  <c r="D10" i="57"/>
  <c r="D8" i="57"/>
  <c r="D7" i="57"/>
  <c r="D4" i="57"/>
  <c r="B13" i="57"/>
  <c r="C20" i="57"/>
  <c r="C19" i="57"/>
  <c r="C17" i="57"/>
  <c r="C16" i="57"/>
  <c r="C15" i="57"/>
  <c r="C14" i="57"/>
  <c r="C13" i="57"/>
  <c r="C12" i="57"/>
  <c r="C10" i="57"/>
  <c r="C8" i="57"/>
  <c r="C7" i="57"/>
  <c r="C4" i="57"/>
  <c r="B19" i="57"/>
  <c r="B17" i="57"/>
  <c r="B15" i="57"/>
  <c r="B14" i="57"/>
  <c r="B12" i="57"/>
  <c r="B10" i="57"/>
  <c r="B8" i="57"/>
  <c r="B7" i="57"/>
  <c r="B4" i="57"/>
  <c r="D12" i="50" l="1"/>
  <c r="B12" i="50"/>
  <c r="C12" i="50"/>
  <c r="C78" i="55" s="1"/>
  <c r="C83" i="55"/>
  <c r="C82" i="55"/>
  <c r="C80" i="55"/>
  <c r="C79" i="55"/>
  <c r="C77" i="55"/>
  <c r="C76" i="55"/>
  <c r="C75" i="55"/>
  <c r="C73" i="55"/>
  <c r="C70" i="55"/>
  <c r="C67" i="55"/>
  <c r="B73" i="55"/>
  <c r="B82" i="55"/>
  <c r="B80" i="55"/>
  <c r="B78" i="55"/>
  <c r="B77" i="55"/>
  <c r="B76" i="55"/>
  <c r="B75" i="55"/>
  <c r="B70" i="55"/>
  <c r="C15" i="54" l="1"/>
  <c r="D15" i="54"/>
  <c r="B15" i="54"/>
  <c r="B20" i="57" s="1"/>
  <c r="C12" i="53"/>
  <c r="D12" i="53"/>
  <c r="B12" i="53"/>
  <c r="C25" i="46"/>
  <c r="D25" i="46"/>
  <c r="B25" i="46"/>
  <c r="C15" i="49"/>
  <c r="D15" i="49"/>
  <c r="B15" i="49"/>
  <c r="D25" i="47"/>
  <c r="C25" i="47"/>
  <c r="B25" i="47"/>
  <c r="D68" i="45"/>
  <c r="C68" i="45"/>
  <c r="B68" i="45"/>
  <c r="D16" i="44"/>
  <c r="C16" i="44"/>
  <c r="B16" i="44"/>
  <c r="D70" i="43"/>
  <c r="C70" i="43"/>
  <c r="C12" i="42"/>
  <c r="C71" i="55" s="1"/>
  <c r="D12" i="42"/>
  <c r="B12" i="42"/>
  <c r="B71" i="55" s="1"/>
  <c r="C50" i="41"/>
  <c r="D50" i="41"/>
  <c r="B50" i="41"/>
  <c r="C32" i="40"/>
  <c r="D32" i="40"/>
  <c r="B32" i="40"/>
  <c r="D33" i="39"/>
  <c r="C33" i="39"/>
  <c r="B33" i="39"/>
  <c r="C48" i="38"/>
  <c r="D48" i="38"/>
  <c r="B48" i="38"/>
  <c r="D83" i="55" l="1"/>
  <c r="D20" i="57" s="1"/>
  <c r="C18" i="57"/>
  <c r="C81" i="55"/>
  <c r="D18" i="57"/>
  <c r="B18" i="57"/>
  <c r="B81" i="55"/>
  <c r="C11" i="57"/>
  <c r="C74" i="55"/>
  <c r="D11" i="57"/>
  <c r="B11" i="57"/>
  <c r="B74" i="55"/>
  <c r="C9" i="57"/>
  <c r="C72" i="55"/>
  <c r="D9" i="57"/>
  <c r="B72" i="55"/>
  <c r="B9" i="57"/>
  <c r="D6" i="57"/>
  <c r="C6" i="57"/>
  <c r="C69" i="55"/>
  <c r="B6" i="57"/>
  <c r="B69" i="55"/>
  <c r="D5" i="57"/>
  <c r="C5" i="57"/>
  <c r="C68" i="55"/>
  <c r="B5" i="57"/>
  <c r="B68" i="55"/>
  <c r="D48" i="55"/>
  <c r="D37" i="55"/>
  <c r="C64" i="55"/>
  <c r="D61" i="55"/>
  <c r="B64" i="55"/>
  <c r="D64" i="55" s="1"/>
  <c r="D24" i="55"/>
  <c r="D20" i="55"/>
  <c r="D13" i="59" l="1"/>
  <c r="C13" i="59"/>
  <c r="B13" i="59"/>
  <c r="B8" i="59"/>
  <c r="C8" i="59"/>
  <c r="D8" i="59"/>
  <c r="C15" i="59" l="1"/>
  <c r="B15" i="59"/>
  <c r="D15" i="59"/>
  <c r="E34" i="2"/>
  <c r="D47" i="55" l="1"/>
  <c r="D33" i="55"/>
  <c r="D7" i="55" l="1"/>
  <c r="D8" i="55"/>
  <c r="D9" i="55"/>
  <c r="D10" i="55"/>
  <c r="D11" i="55"/>
  <c r="D12" i="55"/>
  <c r="D13" i="55"/>
  <c r="D14" i="55"/>
  <c r="D15" i="55"/>
  <c r="D16" i="55"/>
  <c r="D17" i="55"/>
  <c r="D18" i="55"/>
  <c r="D19" i="55"/>
  <c r="D21" i="55"/>
  <c r="D22" i="55"/>
  <c r="D25" i="55"/>
  <c r="D23" i="55"/>
  <c r="D30" i="55"/>
  <c r="D29" i="55"/>
  <c r="D27" i="55"/>
  <c r="D26" i="55"/>
  <c r="D28" i="55"/>
  <c r="D31" i="55"/>
  <c r="D32" i="55"/>
  <c r="D34" i="55"/>
  <c r="D35" i="55"/>
  <c r="D36" i="55"/>
  <c r="D38" i="55"/>
  <c r="D39" i="55"/>
  <c r="D40" i="55"/>
  <c r="D41" i="55"/>
  <c r="D42" i="55"/>
  <c r="D43" i="55"/>
  <c r="D44" i="55"/>
  <c r="D45" i="55"/>
  <c r="D51" i="55"/>
  <c r="D50" i="55"/>
  <c r="D49" i="55"/>
  <c r="D46" i="55"/>
  <c r="D52" i="55"/>
  <c r="D54" i="55"/>
  <c r="D55" i="55"/>
  <c r="D57" i="55"/>
  <c r="D56" i="55"/>
  <c r="D60" i="55"/>
  <c r="D62" i="55"/>
  <c r="D63" i="55"/>
  <c r="D6" i="55"/>
  <c r="C34" i="2" l="1"/>
  <c r="B34" i="2"/>
  <c r="C7" i="52"/>
  <c r="D34" i="2" l="1"/>
  <c r="D7" i="51" l="1"/>
  <c r="C7" i="51"/>
  <c r="B7" i="51"/>
  <c r="D16" i="57" l="1"/>
  <c r="B16" i="57"/>
  <c r="B79" i="55"/>
  <c r="D7" i="48"/>
  <c r="C7" i="48"/>
  <c r="B7" i="48"/>
  <c r="C84" i="55" l="1"/>
  <c r="C86" i="55" s="1"/>
  <c r="D7" i="52"/>
  <c r="B21" i="57" l="1"/>
  <c r="B84" i="55"/>
  <c r="B86" i="55" s="1"/>
  <c r="C21" i="57" l="1"/>
  <c r="D21" i="57"/>
  <c r="D84" i="55"/>
  <c r="D86" i="55" s="1"/>
</calcChain>
</file>

<file path=xl/sharedStrings.xml><?xml version="1.0" encoding="utf-8"?>
<sst xmlns="http://schemas.openxmlformats.org/spreadsheetml/2006/main" count="881" uniqueCount="704">
  <si>
    <t>Y-T-D 
Actual</t>
  </si>
  <si>
    <t>Expenses</t>
  </si>
  <si>
    <t>001 5110 000 7500 Misc Exp &amp; Other Current</t>
  </si>
  <si>
    <t>001 5110 000 7510 Office Supplies</t>
  </si>
  <si>
    <t>Total Expenses</t>
  </si>
  <si>
    <t>001 5120 000 6120 Salaries</t>
  </si>
  <si>
    <t>001 5120 000 6123 Cell Phone Allowance</t>
  </si>
  <si>
    <t>001 5120 000 6124 Car Allowance</t>
  </si>
  <si>
    <t>001 5120 000 6140 Overtime</t>
  </si>
  <si>
    <t>001 5120 000 6210 Fica</t>
  </si>
  <si>
    <t>001 5120 000 6211 Medicare</t>
  </si>
  <si>
    <t>001 5120 000 6220 Retirement</t>
  </si>
  <si>
    <t>001 5120 000 6233 Health Insurance</t>
  </si>
  <si>
    <t>001 5120 000 6234 Dental Insurance</t>
  </si>
  <si>
    <t>001 5120 000 6235 Vision Insurance</t>
  </si>
  <si>
    <t>001 5120 000 6236 Life/AD&amp;D</t>
  </si>
  <si>
    <t>001 5120 000 7313 Legal Fees</t>
  </si>
  <si>
    <t>001 5120 000 7416 Postage/Transport Fees</t>
  </si>
  <si>
    <t>001 5120 000 7490 Plaques/Awards</t>
  </si>
  <si>
    <t>001 5120 000 7510 Office Supplies</t>
  </si>
  <si>
    <t>001 5120 000 7541 Newsletter Mailout</t>
  </si>
  <si>
    <t>001 5125 000 6120 Salaries</t>
  </si>
  <si>
    <t>001 5125 000 6140 Overtime</t>
  </si>
  <si>
    <t>001 5125 000 6210 Fica</t>
  </si>
  <si>
    <t>001 5125 000 6211 Medicare</t>
  </si>
  <si>
    <t>001 5125 000 6220 Retirement</t>
  </si>
  <si>
    <t>001 5125 000 6233 Health Insurance</t>
  </si>
  <si>
    <t>001 5125 000 6234 Dental Insurance</t>
  </si>
  <si>
    <t>001 5125 000 6235 Vision Insurance</t>
  </si>
  <si>
    <t>001 5125 000 6236 Life/AD&amp;D</t>
  </si>
  <si>
    <t>001 5125 000 7300 Travel and Per Diem</t>
  </si>
  <si>
    <t>001 5125 000 7416 Postage/Transport Fees</t>
  </si>
  <si>
    <t>001 5125 000 7500 Misc Exp &amp; Other Current</t>
  </si>
  <si>
    <t>001 5125 000 7510 Office Supplies</t>
  </si>
  <si>
    <t>001 5125 000 7525 Elections</t>
  </si>
  <si>
    <t>001 5130 000 6120 Salaries</t>
  </si>
  <si>
    <t>001 5130 000 6140 Overtime</t>
  </si>
  <si>
    <t>001 5130 000 6210 Fica</t>
  </si>
  <si>
    <t>001 5130 000 6211 Medicare</t>
  </si>
  <si>
    <t>001 5130 000 6220 Retirement</t>
  </si>
  <si>
    <t>001 5130 000 6233 Health Insurance</t>
  </si>
  <si>
    <t>001 5130 000 6234 Dental Insurance</t>
  </si>
  <si>
    <t>001 5130 000 6235 Vision Insurance</t>
  </si>
  <si>
    <t>001 5130 000 6236 Life/AD&amp;D</t>
  </si>
  <si>
    <t>001 5130 000 7300 Travel and Per Diem</t>
  </si>
  <si>
    <t>001 5130 000 7340 Accufund Sofware Contract</t>
  </si>
  <si>
    <t>001 5130 000 7342 Retirement Admin Fees</t>
  </si>
  <si>
    <t>001 5130 000 7416 Postage</t>
  </si>
  <si>
    <t>001 5130 000 7430 Brighthouse</t>
  </si>
  <si>
    <t>001 5130 000 7431 Century Link</t>
  </si>
  <si>
    <t>001 5130 000 7432 Nextel</t>
  </si>
  <si>
    <t>001 5130 000 7433 Orange County Utilities</t>
  </si>
  <si>
    <t>001 5130 000 7434 Duke Energy</t>
  </si>
  <si>
    <t>001 5130 000 7453 Executive Travel Accident Cov</t>
  </si>
  <si>
    <t>001 5130 000 7500 Misc Exp &amp; Other Current</t>
  </si>
  <si>
    <t>001 5130 000 7510 Office Supplies</t>
  </si>
  <si>
    <t>001 5130 000 7520 Operating Supplies</t>
  </si>
  <si>
    <t>001 5130 000 8341 Solid Waste</t>
  </si>
  <si>
    <t>001 5150 000 7320 Planning &amp; Zoning</t>
  </si>
  <si>
    <t>001 5150 000 7321 Bldg Inspection Fees</t>
  </si>
  <si>
    <t>001 5150 000 7416 Postage/Transport Fees</t>
  </si>
  <si>
    <t>001 5150 000 7500 Misc Exp &amp; Other Current</t>
  </si>
  <si>
    <t>001 5191 000 5710 Debt Service Main Street</t>
  </si>
  <si>
    <t>001 5191 000 6140 Overtime</t>
  </si>
  <si>
    <t>001 5191 000 6210 Fica</t>
  </si>
  <si>
    <t>001 5191 000 6211 Medicare</t>
  </si>
  <si>
    <t>001 5191 000 6220 Retirement</t>
  </si>
  <si>
    <t>001 5191 000 6233 Health Insurance</t>
  </si>
  <si>
    <t>001 5191 000 6234 Dental Insurance</t>
  </si>
  <si>
    <t>001 5191 000 6235 Vision Insurance</t>
  </si>
  <si>
    <t>001 5191 000 6236 Life/AD&amp;D</t>
  </si>
  <si>
    <t>001 5191 000 7341 Lawn &amp; Maintenance</t>
  </si>
  <si>
    <t>001 5191 000 7343 Pest Control</t>
  </si>
  <si>
    <t>001 5191 000 7480 Misc Parts</t>
  </si>
  <si>
    <t>001 5191 000 7500 Misc Exp &amp; Other Current</t>
  </si>
  <si>
    <t>001 5191 000 7510 Office Supplies</t>
  </si>
  <si>
    <t>001 5191 000 7531 Misc. Repaving</t>
  </si>
  <si>
    <t>001 5193 000 8463 Playground Mulch</t>
  </si>
  <si>
    <t>001 5210 000 6121 Reserve Salaries</t>
  </si>
  <si>
    <t>001 5210 000 6122 Crossguard Salaries</t>
  </si>
  <si>
    <t>001 5210 000 6123 Cell Phone Allowance</t>
  </si>
  <si>
    <t>001 5210 000 6125 Unemployment</t>
  </si>
  <si>
    <t>001 5210 000 6140 Overtime</t>
  </si>
  <si>
    <t>001 5210 000 6150 Incentive Pay</t>
  </si>
  <si>
    <t>001 5210 000 6210 Fica</t>
  </si>
  <si>
    <t>001 5210 000 6211 Medicare</t>
  </si>
  <si>
    <t>001 5210 000 6220 Retirement</t>
  </si>
  <si>
    <t>001 5210 000 6233 Health Insurance</t>
  </si>
  <si>
    <t>001 5210 000 6234 Dental Insurance</t>
  </si>
  <si>
    <t>001 5210 000 6235 Vision Insurance</t>
  </si>
  <si>
    <t>001 5210 000 6236 Life/AD&amp;D</t>
  </si>
  <si>
    <t>001 5210 000 7341 Psychological Exams</t>
  </si>
  <si>
    <t>001 5210 000 7342 Physical Exams</t>
  </si>
  <si>
    <t>001 5210 000 7416 Postage/Transport Fees</t>
  </si>
  <si>
    <t>001 5210 000 7500 Misc Exp &amp; Other Current</t>
  </si>
  <si>
    <t>001 5210 000 7510 Office Supplies</t>
  </si>
  <si>
    <t>001 9350 752 5691 Food Trucks</t>
  </si>
  <si>
    <t>001 9350 752 6120 Food Truck Salary</t>
  </si>
  <si>
    <t>001 9350 752 6210 Food Truck Fica</t>
  </si>
  <si>
    <t>001 9350 752 6211 Food Truck Medicare</t>
  </si>
  <si>
    <t>001 9350 753 5691 Farmers Market</t>
  </si>
  <si>
    <t>001 9150 451 5692 Halloween Event</t>
  </si>
  <si>
    <t>001 9150 452 5692 Holiday Movie Night</t>
  </si>
  <si>
    <t>001 9150 453 5692 Summer Movie Night</t>
  </si>
  <si>
    <t>001 9150 458 5692 Committee Misc Expense</t>
  </si>
  <si>
    <t>001 9100 399 5695 Long Range Planning</t>
  </si>
  <si>
    <t>001 9200 500 5690 Treebute &amp; Tree Expense</t>
  </si>
  <si>
    <t>001 9200 502 5690 Tree Education</t>
  </si>
  <si>
    <t>001 9250 550 5697 Irrigation</t>
  </si>
  <si>
    <t>001 9255 600 5693 Elders</t>
  </si>
  <si>
    <t>001 9260 650 5693 Development Review</t>
  </si>
  <si>
    <t>001 5999 000 5950 Contingency/Reserves</t>
  </si>
  <si>
    <t>001 5110 804 6210 Wine &amp; Dine FICA</t>
  </si>
  <si>
    <t>001 5110 804 6211 Wine &amp; Dine Medicare</t>
  </si>
  <si>
    <t xml:space="preserve">001 5120 000 9640 Capital Improvement - Computer Equipment  
</t>
  </si>
  <si>
    <t>001 5130 000 7341 Employee Assistance Program</t>
  </si>
  <si>
    <t>001 5130 000 7343 Waypoints Support Contract</t>
  </si>
  <si>
    <t>001 5130 000 7435 Duke Energy - Willows St. Lighting</t>
  </si>
  <si>
    <t>001 5130 000 7436 Lake Apopka Natural Gas</t>
  </si>
  <si>
    <t>001 5130 000 7543 Tuition Reimbursement</t>
  </si>
  <si>
    <t>001 5191 000 7416 Postage</t>
  </si>
  <si>
    <t>001 5191 000 9642 2014 - F150 Truck</t>
  </si>
  <si>
    <t>001 5191 000 9643 2014 - Massey Ferguson Tractor</t>
  </si>
  <si>
    <t>001 5210 000 7343 Polygraph</t>
  </si>
  <si>
    <t>001 5210 000 7344 Testing Material</t>
  </si>
  <si>
    <t>001 9350 760 5691 Tree Setup - Annual Plantings</t>
  </si>
  <si>
    <t>001 9150 450 6120 5K - Salary</t>
  </si>
  <si>
    <t>001 9150 450 6210 5K FICA</t>
  </si>
  <si>
    <t>001 9150 450 6211 5K Medicare</t>
  </si>
  <si>
    <t>001 9200 500 6120 Tree Board Salary</t>
  </si>
  <si>
    <t>001 9200 500 6210 Tree Board FICA</t>
  </si>
  <si>
    <t>001 9200 500 6211 Tree Board Medicare</t>
  </si>
  <si>
    <t xml:space="preserve">Revenues </t>
  </si>
  <si>
    <t>Total Revenue</t>
  </si>
  <si>
    <t xml:space="preserve">   General Operating </t>
  </si>
  <si>
    <t xml:space="preserve">     Property Tax </t>
  </si>
  <si>
    <t xml:space="preserve">     Local Option Gas Tax </t>
  </si>
  <si>
    <t xml:space="preserve">     Revenue Sharing </t>
  </si>
  <si>
    <t xml:space="preserve">     Dare </t>
  </si>
  <si>
    <t xml:space="preserve">     Police Services </t>
  </si>
  <si>
    <t xml:space="preserve">     Solid Waste </t>
  </si>
  <si>
    <t xml:space="preserve">     Fines and Bonds </t>
  </si>
  <si>
    <t xml:space="preserve">     Miscellaneous </t>
  </si>
  <si>
    <t xml:space="preserve">     Interest</t>
  </si>
  <si>
    <t xml:space="preserve">     Auction and Surplus </t>
  </si>
  <si>
    <t xml:space="preserve">     Newsletter Ads </t>
  </si>
  <si>
    <t xml:space="preserve">     Pancake Breakfast </t>
  </si>
  <si>
    <t xml:space="preserve">  Downtown Business Committee </t>
  </si>
  <si>
    <t xml:space="preserve">  Parks and Recreation Committee </t>
  </si>
  <si>
    <t xml:space="preserve">     Willows Street Lighting MSTU</t>
  </si>
  <si>
    <t xml:space="preserve">     Franchise - Duke Energy </t>
  </si>
  <si>
    <t xml:space="preserve">     Franchise - Lake Apopka</t>
  </si>
  <si>
    <t xml:space="preserve">     Utility Tax Duke Energy </t>
  </si>
  <si>
    <t xml:space="preserve">     Utility Tax Water </t>
  </si>
  <si>
    <t xml:space="preserve">     Utility Tax Lake Apopka Gas </t>
  </si>
  <si>
    <t xml:space="preserve">     Communication Services Tax </t>
  </si>
  <si>
    <t xml:space="preserve">     Local Business Tax</t>
  </si>
  <si>
    <t xml:space="preserve">     Building Permits </t>
  </si>
  <si>
    <t xml:space="preserve">     Park &amp; Tennis Passes</t>
  </si>
  <si>
    <t xml:space="preserve">     1/2 Cent Sales Tax </t>
  </si>
  <si>
    <t xml:space="preserve"> </t>
  </si>
  <si>
    <t xml:space="preserve">     Sponsorships (Lunch) </t>
  </si>
  <si>
    <t xml:space="preserve">     Zoning Plans Review </t>
  </si>
  <si>
    <t xml:space="preserve">     Surcharges </t>
  </si>
  <si>
    <t xml:space="preserve">     Mobile Home Licenses</t>
  </si>
  <si>
    <t xml:space="preserve">     Tree Mitigation Funds</t>
  </si>
  <si>
    <t xml:space="preserve">     Food Trucks </t>
  </si>
  <si>
    <t xml:space="preserve">     Farmers Market </t>
  </si>
  <si>
    <t xml:space="preserve">     Contributions/Donations </t>
  </si>
  <si>
    <t xml:space="preserve">     Wine &amp; Dine </t>
  </si>
  <si>
    <t xml:space="preserve">     Alcohol Beverage Licenses </t>
  </si>
  <si>
    <t xml:space="preserve">     Business Tax Distribution </t>
  </si>
  <si>
    <t xml:space="preserve">     Investigative</t>
  </si>
  <si>
    <t xml:space="preserve">  Historical Preservation Board </t>
  </si>
  <si>
    <t xml:space="preserve">     Police Mileage</t>
  </si>
  <si>
    <t xml:space="preserve">Expenses </t>
  </si>
  <si>
    <t xml:space="preserve">     Legislative </t>
  </si>
  <si>
    <t xml:space="preserve">     Administrative </t>
  </si>
  <si>
    <t xml:space="preserve">     Clerk </t>
  </si>
  <si>
    <t xml:space="preserve">     Financial</t>
  </si>
  <si>
    <t xml:space="preserve">     Development Services </t>
  </si>
  <si>
    <t xml:space="preserve">     Public Works </t>
  </si>
  <si>
    <t xml:space="preserve">     Police</t>
  </si>
  <si>
    <t xml:space="preserve">     Code Enforcement </t>
  </si>
  <si>
    <t xml:space="preserve">Reserve Contingency </t>
  </si>
  <si>
    <t xml:space="preserve">Windermere Final Budget Report w/Budget Amendment </t>
  </si>
  <si>
    <t>001 9250 000 5696 Reserves</t>
  </si>
  <si>
    <t xml:space="preserve">Total Expenses </t>
  </si>
  <si>
    <t xml:space="preserve">Excess Revenue over Expenditures </t>
  </si>
  <si>
    <t xml:space="preserve">Legislative </t>
  </si>
  <si>
    <t xml:space="preserve">Administrative </t>
  </si>
  <si>
    <t xml:space="preserve">Clerk </t>
  </si>
  <si>
    <t xml:space="preserve">Development Services </t>
  </si>
  <si>
    <t xml:space="preserve">Public Works </t>
  </si>
  <si>
    <t xml:space="preserve">Parks &amp; Recreation </t>
  </si>
  <si>
    <t xml:space="preserve">Police </t>
  </si>
  <si>
    <t>Downtown Business Committee</t>
  </si>
  <si>
    <t>Parks &amp; Recreation Committee</t>
  </si>
  <si>
    <t xml:space="preserve">Long Range Planning </t>
  </si>
  <si>
    <t xml:space="preserve">Tree Board </t>
  </si>
  <si>
    <t xml:space="preserve">Historical Preservation </t>
  </si>
  <si>
    <t>Elders Committee</t>
  </si>
  <si>
    <t xml:space="preserve">Development Review Board </t>
  </si>
  <si>
    <t xml:space="preserve">Contingency </t>
  </si>
  <si>
    <t xml:space="preserve">General Fund Expenditures Reports Attached </t>
  </si>
  <si>
    <t>Clerk</t>
  </si>
  <si>
    <t xml:space="preserve">Expenditures Detail </t>
  </si>
  <si>
    <t xml:space="preserve">General Fund Balance Assigned to:  </t>
  </si>
  <si>
    <t xml:space="preserve">     Garden Club Donations</t>
  </si>
  <si>
    <t xml:space="preserve">     Proceeds  - Sale of Equipment </t>
  </si>
  <si>
    <t>001 5110 000 7545 West Orange Times</t>
  </si>
  <si>
    <t>001 5110 000 7546 Subscription - Orlando Sentinel</t>
  </si>
  <si>
    <t>001 5110 000 7547 Tri County League of Cities Dues</t>
  </si>
  <si>
    <t>001 5110 000 7548 Florida League of Cities Dues</t>
  </si>
  <si>
    <t>001 5110 000 7553 West Orange Chamber Luncheon</t>
  </si>
  <si>
    <t>001 5110 000 7560 Mayor/Managers Luncheon</t>
  </si>
  <si>
    <t>001 5110 000 7561 Misc. Luncheons</t>
  </si>
  <si>
    <t>001 5110 000 7600 Halloween Movie Night</t>
  </si>
  <si>
    <t>001 5110 000 7601 Easter Event</t>
  </si>
  <si>
    <t>001 5110 000 7602 Pancake Breakfast</t>
  </si>
  <si>
    <t>001 5110 000 7603 Holiday Social</t>
  </si>
  <si>
    <t>001 5110 000 7604 9/11 Appreciation Day</t>
  </si>
  <si>
    <t>001 5110 000 7605 Wine &amp; Dine Event</t>
  </si>
  <si>
    <t xml:space="preserve">001 5120 000 7471 Email Services &amp; Archive </t>
  </si>
  <si>
    <t xml:space="preserve">001 5120 000 7473 Install Email/Office  </t>
  </si>
  <si>
    <t xml:space="preserve">001 5120 000 7478 Computer Maintenance </t>
  </si>
  <si>
    <t xml:space="preserve">001 5120 000 7482 Web Site Hosting </t>
  </si>
  <si>
    <t xml:space="preserve">001 5120 000 7500 Misc Expense &amp; Other Current </t>
  </si>
  <si>
    <t>001 5120 000 7540 Dues</t>
  </si>
  <si>
    <t>001 5120 000 7560 Seminars</t>
  </si>
  <si>
    <t>001 5125 000 7320 Encryption</t>
  </si>
  <si>
    <t>001 5125 000 7321 Municode</t>
  </si>
  <si>
    <t xml:space="preserve">001 5125 000 7324 Public Records Scanning </t>
  </si>
  <si>
    <t xml:space="preserve">001 5125 000 7478 Computer Maint </t>
  </si>
  <si>
    <t>001 5125 000 7543 Conference/Seminar/Training</t>
  </si>
  <si>
    <t>001 5130 000 7440 Copy Machine Rental</t>
  </si>
  <si>
    <t>001 5130 000 7441 Credit Card Swipe Lease</t>
  </si>
  <si>
    <t>001 5130 000 7442 Postage Lease</t>
  </si>
  <si>
    <t xml:space="preserve">001 5130 000 7471 Email Service &amp; Archive </t>
  </si>
  <si>
    <t xml:space="preserve">001 5130 000 7478 Computer Maintenance </t>
  </si>
  <si>
    <t>001 5130 000 7540 FGFOA Dues</t>
  </si>
  <si>
    <t>001 5130 000 7541 Central Florida FGFOA Dues</t>
  </si>
  <si>
    <t>001 5130 000 7544 Finance Dir Training</t>
  </si>
  <si>
    <t>001 5130 000 7545 Finance Clerk Training</t>
  </si>
  <si>
    <t>001 5191 000 7460 Misc Facility: (Chairs, etc)</t>
  </si>
  <si>
    <t>001 5191 000 7461 Town Hall Decorations</t>
  </si>
  <si>
    <t>001 5191 000 7462 Town Hall Floors</t>
  </si>
  <si>
    <t>001 5191 000 7463 AC check</t>
  </si>
  <si>
    <t>001 5191 000 7464 Fire Extinguisher Check</t>
  </si>
  <si>
    <t>001 5191 000 7484 Sprinkler Repair</t>
  </si>
  <si>
    <t>001 5191 000 7519 Uniforms</t>
  </si>
  <si>
    <t>001 5191 000 7543 Tree Mitigation Expense</t>
  </si>
  <si>
    <t>001 5191 000 7560 Gas</t>
  </si>
  <si>
    <t>001 5191 000 7561 Oil Change</t>
  </si>
  <si>
    <t>001 5191 000 7562 Shell/Sand/Rock</t>
  </si>
  <si>
    <t>001 5191 000 7563 Vehicle Batteries</t>
  </si>
  <si>
    <t>001 5191 000 7564 Vehicle Tires</t>
  </si>
  <si>
    <t>001 5191 000 7566 Street &amp; Road Sodding</t>
  </si>
  <si>
    <t>001 5191 000 7567 Tree Removal</t>
  </si>
  <si>
    <t>001 5191 000 7571 Water Cooler</t>
  </si>
  <si>
    <t>001 5193 000 8462 Misc Park Repairs</t>
  </si>
  <si>
    <t>001 5210 000 7460 Tires</t>
  </si>
  <si>
    <t>001 5210 000 7461 Radar Certification</t>
  </si>
  <si>
    <t>001 5210 000 7462 Speedometer Cert</t>
  </si>
  <si>
    <t>001 5210 000 7463 Misc Vehicle Repairs</t>
  </si>
  <si>
    <t>001 5210 000 7464 Vehicle Cleaning</t>
  </si>
  <si>
    <t>001 5210 000 7515 Police Memorial DC</t>
  </si>
  <si>
    <t>001 5210 000 7520 Gas</t>
  </si>
  <si>
    <t>001 5210 000 7521 Oil Change</t>
  </si>
  <si>
    <t>001 5210 000 7522 Batteries</t>
  </si>
  <si>
    <t>001 5210 000 7523 Emergency Equipment</t>
  </si>
  <si>
    <t>001 5210 000 7525 Bullet Proof Vests</t>
  </si>
  <si>
    <t>001 5210 000 9642 2014 Chevy Impala # 32</t>
  </si>
  <si>
    <t>001 9150 451 6210 Halloween Event FICA</t>
  </si>
  <si>
    <t>001 9150 451 6211 Halloween FICA Medicare</t>
  </si>
  <si>
    <t xml:space="preserve">     Craft Beer Festival </t>
  </si>
  <si>
    <t xml:space="preserve">    Windermere 5K Run </t>
  </si>
  <si>
    <t xml:space="preserve">     Downtown Business Committee </t>
  </si>
  <si>
    <t xml:space="preserve">     Parks and Recreation Committee </t>
  </si>
  <si>
    <t xml:space="preserve">     Long Range Planning Committee </t>
  </si>
  <si>
    <t xml:space="preserve">     Tree Board Committee </t>
  </si>
  <si>
    <t xml:space="preserve">     Historical Preservation Committee </t>
  </si>
  <si>
    <t xml:space="preserve">     Elders Committee </t>
  </si>
  <si>
    <t xml:space="preserve">     Development Review Board Committee </t>
  </si>
  <si>
    <t xml:space="preserve">     Rent </t>
  </si>
  <si>
    <t>001 5110 000 7475 Board &amp; Committee Email Archive</t>
  </si>
  <si>
    <t xml:space="preserve">001 5125 000 7471 Email Service &amp; Archive </t>
  </si>
  <si>
    <t xml:space="preserve">001 5130 000 7476 Server Maintenance </t>
  </si>
  <si>
    <t>001 5210 000 7527 Ammunition/Guns</t>
  </si>
  <si>
    <t>001 5210 000 7530 Medical Supplies</t>
  </si>
  <si>
    <r>
      <rPr>
        <u/>
        <sz val="10"/>
        <color theme="1"/>
        <rFont val="Tahoma"/>
        <family val="2"/>
      </rPr>
      <t xml:space="preserve">Cell phone </t>
    </r>
    <r>
      <rPr>
        <sz val="10"/>
        <color theme="1"/>
        <rFont val="Tahoma"/>
        <family val="2"/>
      </rPr>
      <t xml:space="preserve">- 0.00 budget - included in Salaries </t>
    </r>
  </si>
  <si>
    <r>
      <rPr>
        <u/>
        <sz val="10"/>
        <color theme="1"/>
        <rFont val="Tahoma"/>
        <family val="2"/>
      </rPr>
      <t>Car Allowance</t>
    </r>
    <r>
      <rPr>
        <sz val="10"/>
        <color theme="1"/>
        <rFont val="Tahoma"/>
        <family val="2"/>
      </rPr>
      <t xml:space="preserve"> - 0.00 budget included in Salaries </t>
    </r>
  </si>
  <si>
    <t>Finance</t>
  </si>
  <si>
    <t xml:space="preserve">Code Enforcement </t>
  </si>
  <si>
    <t xml:space="preserve">     Special Assessments &amp; Lot Clearing </t>
  </si>
  <si>
    <t xml:space="preserve">     State Grant - JAG</t>
  </si>
  <si>
    <t xml:space="preserve">     Art Festival</t>
  </si>
  <si>
    <t xml:space="preserve">     Finance</t>
  </si>
  <si>
    <t>001 5120 000 7550 Luncheons</t>
  </si>
  <si>
    <t xml:space="preserve">001 5130 000 9649 Capital Improvement - Equipment </t>
  </si>
  <si>
    <t>001 9400 000 5694 Special Magistrate</t>
  </si>
  <si>
    <t>001 9400 000 5695 Compliance Actions</t>
  </si>
  <si>
    <t>001 9400 000 7416 Postage</t>
  </si>
  <si>
    <t>001 9400 000 8340 Code Officer</t>
  </si>
  <si>
    <t>001 9250 554 5697 Photo's/Record Retention</t>
  </si>
  <si>
    <t xml:space="preserve">Stormwater Fund </t>
  </si>
  <si>
    <t xml:space="preserve">General Fund </t>
  </si>
  <si>
    <t xml:space="preserve">Variance </t>
  </si>
  <si>
    <t xml:space="preserve">Stormwater Fund Expenditures Reports Attached </t>
  </si>
  <si>
    <t>004 5380 000 6120 Salary</t>
  </si>
  <si>
    <t>004 5380 000 6140 Overtime</t>
  </si>
  <si>
    <t>004 5380 000 6233 Health Insurance</t>
  </si>
  <si>
    <t>004 5380 000 6210 Fica</t>
  </si>
  <si>
    <t>004 5380 000 6211 Medicare</t>
  </si>
  <si>
    <t>004 5380 000 6220 Retirement</t>
  </si>
  <si>
    <t>004 5380 000 6234 Dental Insurance</t>
  </si>
  <si>
    <t>004 5380 000 6235 Vision Insurance</t>
  </si>
  <si>
    <t>004 5380 000 6236 Life/AD&amp;D</t>
  </si>
  <si>
    <t xml:space="preserve">004 5380 000 7342 NPDES Compliance </t>
  </si>
  <si>
    <t xml:space="preserve">004 5380 000 7341 Sweeping </t>
  </si>
  <si>
    <t xml:space="preserve">004 5380 000 7344 General Engineering Services </t>
  </si>
  <si>
    <t xml:space="preserve">004 5380 000 7520 Operating Supplies </t>
  </si>
  <si>
    <t xml:space="preserve">004 5999 000 5950 Contingency </t>
  </si>
  <si>
    <t xml:space="preserve">004 5380 000 7495 Town Property Assessment </t>
  </si>
  <si>
    <t xml:space="preserve">004 5380 000 7530 Stormwater Projects </t>
  </si>
  <si>
    <t xml:space="preserve">004 5380 000 9641 2014 - Massey Ferguson Tractor </t>
  </si>
  <si>
    <t>004 5380 000 9642 2014 - F150 Truck</t>
  </si>
  <si>
    <t>004 5380 000 9643 2015 - Massey Ferguson Tractor</t>
  </si>
  <si>
    <r>
      <rPr>
        <u/>
        <sz val="10"/>
        <color theme="1"/>
        <rFont val="Tahoma"/>
        <family val="2"/>
      </rPr>
      <t>Overtime</t>
    </r>
    <r>
      <rPr>
        <sz val="10"/>
        <color theme="1"/>
        <rFont val="Tahoma"/>
        <family val="2"/>
      </rPr>
      <t xml:space="preserve"> - attendance to TC meetings, charter review and committee meetings</t>
    </r>
  </si>
  <si>
    <r>
      <rPr>
        <u/>
        <sz val="10"/>
        <color theme="1"/>
        <rFont val="Tahoma"/>
        <family val="2"/>
      </rPr>
      <t>Crossing Guard Salaries</t>
    </r>
    <r>
      <rPr>
        <sz val="10"/>
        <color theme="1"/>
        <rFont val="Tahoma"/>
        <family val="2"/>
      </rPr>
      <t xml:space="preserve"> - Included in Salaries line item budget</t>
    </r>
  </si>
  <si>
    <t>Tree Board Committee</t>
  </si>
  <si>
    <t xml:space="preserve">     Fire Rescue Assessment </t>
  </si>
  <si>
    <t xml:space="preserve">  Tree Board Committee</t>
  </si>
  <si>
    <t xml:space="preserve">    Tree Bute </t>
  </si>
  <si>
    <r>
      <rPr>
        <u/>
        <sz val="10"/>
        <color theme="1"/>
        <rFont val="Tahoma"/>
        <family val="2"/>
      </rPr>
      <t xml:space="preserve">Misc Expense &amp; Other Current </t>
    </r>
    <r>
      <rPr>
        <sz val="10"/>
        <color theme="1"/>
        <rFont val="Tahoma"/>
        <family val="2"/>
      </rPr>
      <t xml:space="preserve">- Basket arrangements for Mr. McKinley &amp; Mr. Armstrong, water for council, plaques for </t>
    </r>
  </si>
  <si>
    <t>001 5110 000 7544 West Orange Chamber Dues</t>
  </si>
  <si>
    <t xml:space="preserve">001 5120 000 7320 Professional Services </t>
  </si>
  <si>
    <t>001 5125 000 7519 Advertising</t>
  </si>
  <si>
    <t>001 5125 000 7540 Subscriptions/Dues/Training - IIMC</t>
  </si>
  <si>
    <t>001 5125 000 7541 Subscriptions/Dues/Training - FRMA</t>
  </si>
  <si>
    <t>001 5125 000 7542 Subscriptions/Dues/Training - FACC</t>
  </si>
  <si>
    <t>001 5130 000 7320 Professional Services Audit Fees</t>
  </si>
  <si>
    <t xml:space="preserve">001 5130 000 7350 Fire Protection Fee </t>
  </si>
  <si>
    <t xml:space="preserve">001 5130 000 7438 Sunset Bay Repaving Assessment </t>
  </si>
  <si>
    <t xml:space="preserve">001 5130 000 7450 General Insurance </t>
  </si>
  <si>
    <t xml:space="preserve">001 5130 000 9656 Capital Imrpovement - Building </t>
  </si>
  <si>
    <t>001 5210 000 7476 Server Maintenance</t>
  </si>
  <si>
    <t>001 5191 000 7532 Restriping</t>
  </si>
  <si>
    <t>001 5191 000 7565 Misc Shop Expenses</t>
  </si>
  <si>
    <t>001 9150 400 5692 Windermere 5K Event</t>
  </si>
  <si>
    <t>001 9150 450 6220 5K Retirement</t>
  </si>
  <si>
    <t xml:space="preserve">     Police Off Duty </t>
  </si>
  <si>
    <t xml:space="preserve">     Off Duty Admin Fee </t>
  </si>
  <si>
    <t xml:space="preserve">     Reserve Contingency </t>
  </si>
  <si>
    <t xml:space="preserve">     Parks &amp; Recreation </t>
  </si>
  <si>
    <r>
      <rPr>
        <u/>
        <sz val="10"/>
        <color theme="1"/>
        <rFont val="Tahoma"/>
        <family val="2"/>
      </rPr>
      <t xml:space="preserve">Capital Equipment </t>
    </r>
    <r>
      <rPr>
        <sz val="10"/>
        <color theme="1"/>
        <rFont val="Tahoma"/>
        <family val="2"/>
      </rPr>
      <t>- Hard drive for Admin asst, new replacement computer and monitor for TM</t>
    </r>
  </si>
  <si>
    <t xml:space="preserve">Finance </t>
  </si>
  <si>
    <r>
      <rPr>
        <u/>
        <sz val="10"/>
        <color theme="1"/>
        <rFont val="Tahoma"/>
        <family val="2"/>
      </rPr>
      <t>Office Supplies</t>
    </r>
    <r>
      <rPr>
        <sz val="10"/>
        <color theme="1"/>
        <rFont val="Tahoma"/>
        <family val="2"/>
      </rPr>
      <t xml:space="preserve"> - paper, forms, binders, envelopes, coffee, toner, labels, business cards, batteries, message books, pens, rubber bands, </t>
    </r>
  </si>
  <si>
    <t xml:space="preserve">safety supplies, tape, space heaters </t>
  </si>
  <si>
    <t>additional YTD overage support $8,359, Wireless Router &amp; Installation $256.46, Sonic Wall, Licenses &amp; software for FHP audit $4,380,</t>
  </si>
  <si>
    <t>forwarded to OCPA as non ad valorem assessments $9,070.94</t>
  </si>
  <si>
    <t xml:space="preserve">001 9250 000 5693 Historical Survery </t>
  </si>
  <si>
    <t xml:space="preserve">001 9250 000 5694 Dedication </t>
  </si>
  <si>
    <t xml:space="preserve">Contigency </t>
  </si>
  <si>
    <t xml:space="preserve">Expense Detail </t>
  </si>
  <si>
    <t xml:space="preserve">001 5150 000 7322 Planning &amp; Zoning Professional Fees </t>
  </si>
  <si>
    <t xml:space="preserve">Stormwater Fee Assessments </t>
  </si>
  <si>
    <t xml:space="preserve">Interest </t>
  </si>
  <si>
    <t xml:space="preserve">Stormwater </t>
  </si>
  <si>
    <t>Statement of Activity - MTD and YTD by Functional Department
September 30, 2018</t>
  </si>
  <si>
    <t xml:space="preserve">Year End 9/30/2018 Actual </t>
  </si>
  <si>
    <t xml:space="preserve">FY 17-18 Adopted Budget </t>
  </si>
  <si>
    <t xml:space="preserve">FY 17-18 Amended Budget </t>
  </si>
  <si>
    <t xml:space="preserve">FY 17/18 Actual </t>
  </si>
  <si>
    <t xml:space="preserve">FY 17/18 Budget </t>
  </si>
  <si>
    <t xml:space="preserve">FY 17/18 Amended Budget </t>
  </si>
  <si>
    <t xml:space="preserve">FY 17- 18 Amended Budget </t>
  </si>
  <si>
    <t xml:space="preserve">     Sunset Bay Repaving </t>
  </si>
  <si>
    <t xml:space="preserve">     Federal Grants - FEMA</t>
  </si>
  <si>
    <t xml:space="preserve">     State Grant - FEMA</t>
  </si>
  <si>
    <t xml:space="preserve">     Ordinance Filing Fee Reim</t>
  </si>
  <si>
    <t xml:space="preserve">     Off Duty Public Works </t>
  </si>
  <si>
    <t xml:space="preserve">    Pet Fest </t>
  </si>
  <si>
    <t/>
  </si>
  <si>
    <t>001 5110 000 7300 Travel and Per Diem</t>
  </si>
  <si>
    <t>001 5110 000 7471 Email Service &amp; Archive</t>
  </si>
  <si>
    <t>001 5110 000 7474 Board &amp; Committee Email</t>
  </si>
  <si>
    <t>001 5110 000 7477 Wireless Windermere</t>
  </si>
  <si>
    <t>001 5110 000 7541 Fla League of Cities Legislative Conference</t>
  </si>
  <si>
    <t>001 5110 000 7542 Fla League of Mayors Conference</t>
  </si>
  <si>
    <t>001 5110 000 7543 Fla League of Cities Annual Conference</t>
  </si>
  <si>
    <t>001 5110 000 7549 Ethics Training</t>
  </si>
  <si>
    <t>001 5110 000 7551 Metro Plan</t>
  </si>
  <si>
    <t>001 5110 000 7562 Hosting Luncheon</t>
  </si>
  <si>
    <t>001 5110 000 7606 Police Memorial</t>
  </si>
  <si>
    <t>001 5110 000 7608 Employee Appreciation</t>
  </si>
  <si>
    <t>001 5110 000 7609 DC Police Memorial</t>
  </si>
  <si>
    <t>001 5110 804 6120 Wine &amp; Dine Salary</t>
  </si>
  <si>
    <t>001 5110 804 6220 Wine &amp; Dine Retirement</t>
  </si>
  <si>
    <t>001 5110 806 6120 Easter Egg Event Salary</t>
  </si>
  <si>
    <t>001 5110 806 6210 Easter Egg - FICA</t>
  </si>
  <si>
    <t>001 5110 806 6211 Easter Egg - Medicare</t>
  </si>
  <si>
    <t>001 5110 806 6220 Easter Egg Event - Retirement</t>
  </si>
  <si>
    <t>001 5110 807 6120 Foundation (WPD)  Event Salary</t>
  </si>
  <si>
    <t>001 5110 807 6210 Foundation - FICA</t>
  </si>
  <si>
    <t>001 5110 807 6211 Foundation - Medicare</t>
  </si>
  <si>
    <t>001 5110 807 6220 Foundation- Retirement</t>
  </si>
  <si>
    <t>001 5191 000 5711 Interest - Main Street Loan</t>
  </si>
  <si>
    <t>001 5191 000 5712 Principal - Loans</t>
  </si>
  <si>
    <t>001 5191 000 5713 Interest - Loans</t>
  </si>
  <si>
    <t>001 5191 000 6120 Salaries</t>
  </si>
  <si>
    <t>001 5191 000 6124 Off Duty Pay Public Works</t>
  </si>
  <si>
    <t>001 5191 000 7340 General Engineering Scvs</t>
  </si>
  <si>
    <t>001 5191 000 7342 Janitorial Services &amp; Supplies</t>
  </si>
  <si>
    <t>001 5191 000 7344 Lakefront Maintenance</t>
  </si>
  <si>
    <t>001 5191 000 7361 IPO #9 - 6th Ave Sidewalk &amp; Construction</t>
  </si>
  <si>
    <t>001 5191 000 7362 IPO #10 Traffic Plan</t>
  </si>
  <si>
    <t>001 5191 000 7465 Misc - Facility Repair &amp; Maint</t>
  </si>
  <si>
    <t>001 5191 000 7471 Email Service &amp; Archive</t>
  </si>
  <si>
    <t>001 5191 000 7478 Computer Maintenance</t>
  </si>
  <si>
    <t>001 5191 000 7481 Misc Repairs</t>
  </si>
  <si>
    <t>001 5191 000 7483 Sidewalk &amp; Bike Path Repair</t>
  </si>
  <si>
    <t>001 5191 000 7533 Paint Speed Bumps</t>
  </si>
  <si>
    <t>001 5191 000 7540 Subscription/Dues/Training</t>
  </si>
  <si>
    <t>001 5191 000 7568 Signs &amp; Banners</t>
  </si>
  <si>
    <t>001 5191 000 7569 Landfill</t>
  </si>
  <si>
    <t>001 5191 000 7574 Arbor Day Trees</t>
  </si>
  <si>
    <t>001 5191 000 7610 Contigency Reserve</t>
  </si>
  <si>
    <t>001 5191 000 9640 Capital Equipment</t>
  </si>
  <si>
    <t>001 5191 000 9644 2015 - Massey Ferguson Tractor</t>
  </si>
  <si>
    <t>001 5191 000 9646 2016 Ford F150 Pickup</t>
  </si>
  <si>
    <t>001 5191 000 9647 2016 Ford F700 Dump Truck</t>
  </si>
  <si>
    <t>001 5191 000 9648 2016 Motorgrader</t>
  </si>
  <si>
    <t>001 5191 000 9671 Streets &amp; Roads CIP</t>
  </si>
  <si>
    <t>001 5193 000 8465 Arbor Day Trees</t>
  </si>
  <si>
    <t>001 5193 000 8466 Tree Canopy</t>
  </si>
  <si>
    <t>001 5193 000 8469 Split Rail Fencing</t>
  </si>
  <si>
    <t>001 5193 000 8470 5th Ave &amp; Forest Parking</t>
  </si>
  <si>
    <t>001 5193 000 9642 Downtown Park Lighting &amp; Decorations</t>
  </si>
  <si>
    <t>001 5193 000 9643 Lighting for Downtown Project</t>
  </si>
  <si>
    <t>001 5193 000 9644 Capital Equipment - Playground</t>
  </si>
  <si>
    <t>001 5193 000 9670 Capital Project - FRDAP</t>
  </si>
  <si>
    <t>001 5210 000 6120 Salaries</t>
  </si>
  <si>
    <t>001 5210 000 6124 Off Duty</t>
  </si>
  <si>
    <t>001 5210 000 7452 Fire Service Fee</t>
  </si>
  <si>
    <t>001 5210 000 7465 Copier Machine Rental</t>
  </si>
  <si>
    <t>001 5210 000 7471 Email Service &amp; Archive</t>
  </si>
  <si>
    <t>001 5210 000 7472 Evidence. Com</t>
  </si>
  <si>
    <t>001 5210 000 7474 CTS America Maint Fee</t>
  </si>
  <si>
    <t>001 5210 000 7477 Evidence &amp; Tracking Machine</t>
  </si>
  <si>
    <t>001 5210 000 7478 Computer Maintenance</t>
  </si>
  <si>
    <t>001 5210 000 7479 Dispatch Software &amp; Fee</t>
  </si>
  <si>
    <t>001 5210 000 7512 Magic Program</t>
  </si>
  <si>
    <t>001 5210 000 7516 Honor Guard Uniforms</t>
  </si>
  <si>
    <t>001 5210 000 7526 Uniforms</t>
  </si>
  <si>
    <t>001 5210 000 7529 Verizon &amp; Sprint Air Cards</t>
  </si>
  <si>
    <t>001 5210 000 7540 Subscription, Dues</t>
  </si>
  <si>
    <t>001 5210 000 7541 Training</t>
  </si>
  <si>
    <t>001 5210 000 9643 2014 Ford Explorer SUV # 33</t>
  </si>
  <si>
    <t>001 5210 000 9644 2014 Ford Explorer SUV # 34</t>
  </si>
  <si>
    <t>001 5210 000 9645 2015 Ford Explorer SUV # 35</t>
  </si>
  <si>
    <t>001 5210 000 9646 2015 Ford Pickup # 36</t>
  </si>
  <si>
    <t>001 5210 000 9647 2017 Ford Interceptor SUV # 37</t>
  </si>
  <si>
    <t>001 5210 000 9648 2017 Ford Explorer SUV #38</t>
  </si>
  <si>
    <t>001 5210 000 9649 2017 Ford Fusion #39</t>
  </si>
  <si>
    <t>001 5210 000 9650 2017 Ford Fusion #40</t>
  </si>
  <si>
    <t>001 5210 000 9651 2018 Ford Pickup #41</t>
  </si>
  <si>
    <t>001 5210 000 9658 Capital Equipment -  Axiom Camera's</t>
  </si>
  <si>
    <t>001 5210 000 9664 Capital Equipment - Computers</t>
  </si>
  <si>
    <t>001 9150 451 6220 Halloween Event Retirement</t>
  </si>
  <si>
    <t>001 9150 454 5692 P&amp;R Committee Improvements</t>
  </si>
  <si>
    <t>001 9150 459 5692 Website Maintenance</t>
  </si>
  <si>
    <t>001 9150 460 5692 Pet Fest</t>
  </si>
  <si>
    <t>001 9150 460 6120 Pet Fest - Salary</t>
  </si>
  <si>
    <t>001 9150 460 6210 Pet Fest - FICA</t>
  </si>
  <si>
    <t>001 9150 460 6211 Pet Fest - Medicare</t>
  </si>
  <si>
    <t>001 9150 460 6220 Pet Fest - Retirement</t>
  </si>
  <si>
    <t>001 9200 500 6220 Tree Board Retirement</t>
  </si>
  <si>
    <t>001 9200 501 5690 Tree Board Project</t>
  </si>
  <si>
    <t>001 9200 503 5690 Misc</t>
  </si>
  <si>
    <t>001 9200 504 5690 Supplies</t>
  </si>
  <si>
    <t>001 9250 552 5697 1887 School House Renovations</t>
  </si>
  <si>
    <t>001 9350 750 5691 Craft Beer Festival</t>
  </si>
  <si>
    <t>001 9350 750 6120 Craft Beer Festival Salary</t>
  </si>
  <si>
    <t>001 9350 750 6210 Craft Beer Fica</t>
  </si>
  <si>
    <t>001 9350 750 6211 Craft Beer Festival Medicare</t>
  </si>
  <si>
    <t>001 9350 750 6220 Craft Beer Festival Retirement</t>
  </si>
  <si>
    <t>001 9350 752 6220 Food Truck Retirement</t>
  </si>
  <si>
    <t>001 9350 758 5691 DBC Improvements</t>
  </si>
  <si>
    <t>001 9350 767 5691 Holiday Lights</t>
  </si>
  <si>
    <t>001 9350 786 5691 Art Affair</t>
  </si>
  <si>
    <t>001 9350 786 6120 Art Affair Salary</t>
  </si>
  <si>
    <t>001 9350 786 6210 Art Affair Fica</t>
  </si>
  <si>
    <t>001 9350 786 6211 Art Affair Medicare</t>
  </si>
  <si>
    <t>001 9350 786 6220 Art Affair Retirement</t>
  </si>
  <si>
    <t>001 9400 000 7471 Computer/Email Service</t>
  </si>
  <si>
    <t>001 9400 000 7500 Misc. Expense &amp; Other Current</t>
  </si>
  <si>
    <t>001 5999 000 6120 Salaries</t>
  </si>
  <si>
    <t>001 5999 000 6140 Overtime</t>
  </si>
  <si>
    <t>001 5999 000 6210 Fica</t>
  </si>
  <si>
    <t>001 5999 000 6211 Medicare</t>
  </si>
  <si>
    <t>001 5999 000 6220 Retirement</t>
  </si>
  <si>
    <t>001 5999 000 7500 Misc Exp &amp; Other Current</t>
  </si>
  <si>
    <t>001 5999 000 7523 Emergency Equipment</t>
  </si>
  <si>
    <t>001 5999 000 7567 Debris Removal - Hurricane Irma</t>
  </si>
  <si>
    <t>001 5150 000 7325 EAR Report - Dept of Econ</t>
  </si>
  <si>
    <t xml:space="preserve">Once the fiscal year ends and the final audit has been completed, we will know the final number.  </t>
  </si>
  <si>
    <r>
      <rPr>
        <u/>
        <sz val="10"/>
        <color theme="1"/>
        <rFont val="Tahoma"/>
        <family val="2"/>
      </rPr>
      <t xml:space="preserve">Email Service &amp; Archive </t>
    </r>
    <r>
      <rPr>
        <sz val="10"/>
        <color theme="1"/>
        <rFont val="Tahoma"/>
        <family val="2"/>
      </rPr>
      <t xml:space="preserve">- Online Email host exchange, spam filtering, additional email accounts and committee email spam/virus protection , combined Board &amp; Committee Email Service and Archive into Email Service and Archive </t>
    </r>
  </si>
  <si>
    <t xml:space="preserve">Total Expenditures $144,056.26 </t>
  </si>
  <si>
    <r>
      <rPr>
        <u/>
        <sz val="10"/>
        <color theme="1"/>
        <rFont val="Tahoma"/>
        <family val="2"/>
      </rPr>
      <t xml:space="preserve">Easter Egg Event </t>
    </r>
    <r>
      <rPr>
        <sz val="10"/>
        <color theme="1"/>
        <rFont val="Tahoma"/>
        <family val="2"/>
      </rPr>
      <t xml:space="preserve">- $0.00 budget - Cost $114.64 </t>
    </r>
  </si>
  <si>
    <r>
      <rPr>
        <u/>
        <sz val="10"/>
        <color theme="1"/>
        <rFont val="Tahoma"/>
        <family val="2"/>
      </rPr>
      <t>Computer Maintenance</t>
    </r>
    <r>
      <rPr>
        <sz val="10"/>
        <color theme="1"/>
        <rFont val="Tahoma"/>
        <family val="2"/>
      </rPr>
      <t xml:space="preserve"> - $9,429.24 - Monthly Maint Agreement &amp; Backup , additional support, Wireless Renewal, email service &amp; archive </t>
    </r>
  </si>
  <si>
    <t xml:space="preserve">Mike Galura Engineering $1,375.00 for TOW #24 Utilites Coordination and Meetings  </t>
  </si>
  <si>
    <t>Food Truck Fees - $1,050.00 for ST. Patty's day credit card charges recorded through town account in error</t>
  </si>
  <si>
    <t xml:space="preserve">West Orange Times Observer - $116.00 advertising for PT Admin Clerk </t>
  </si>
  <si>
    <t>Get Well Flower arrangement for J. Foglia, $75.00</t>
  </si>
  <si>
    <r>
      <rPr>
        <u/>
        <sz val="10"/>
        <color theme="1"/>
        <rFont val="Tahoma"/>
        <family val="2"/>
      </rPr>
      <t>Seminars</t>
    </r>
    <r>
      <rPr>
        <sz val="10"/>
        <color theme="1"/>
        <rFont val="Tahoma"/>
        <family val="2"/>
      </rPr>
      <t xml:space="preserve"> - $6,253.13 - Right Path Workshop &amp; Materials Team Building, $4,435.21, Fla Municipal Attorney Assoc $650.00 </t>
    </r>
  </si>
  <si>
    <r>
      <rPr>
        <u/>
        <sz val="10"/>
        <color theme="1"/>
        <rFont val="Tahoma"/>
        <family val="2"/>
      </rPr>
      <t xml:space="preserve">Misc Expense &amp; Other Current </t>
    </r>
    <r>
      <rPr>
        <sz val="10"/>
        <color theme="1"/>
        <rFont val="Tahoma"/>
        <family val="2"/>
      </rPr>
      <t xml:space="preserve">- $4,690.06 -  - Cintas First Aid supplies, trophies, name badges - 0.00 budget </t>
    </r>
  </si>
  <si>
    <r>
      <rPr>
        <u/>
        <sz val="10"/>
        <color theme="1"/>
        <rFont val="Tahoma"/>
        <family val="2"/>
      </rPr>
      <t>Luncheons</t>
    </r>
    <r>
      <rPr>
        <sz val="10"/>
        <color theme="1"/>
        <rFont val="Tahoma"/>
        <family val="2"/>
      </rPr>
      <t xml:space="preserve"> - $625.63 - Employee Birthdays and Special Occassions </t>
    </r>
  </si>
  <si>
    <t xml:space="preserve">and misc admin asst seminar expenses </t>
  </si>
  <si>
    <r>
      <rPr>
        <u/>
        <sz val="10"/>
        <color theme="1"/>
        <rFont val="Tahoma"/>
        <family val="2"/>
      </rPr>
      <t>Encryption</t>
    </r>
    <r>
      <rPr>
        <sz val="10"/>
        <color theme="1"/>
        <rFont val="Tahoma"/>
        <family val="2"/>
      </rPr>
      <t xml:space="preserve"> - $3,465.42 - Record storage &amp; destruction - Average monthly fee $300.16 - over budget  $490.42</t>
    </r>
  </si>
  <si>
    <t>Municode - $3,199.04 - TOW #10-10014 Supplemental #9 - $375.97, Annual Fee - $550.00 Nov 17- Oct 18 - $250.00, TOW Supplemental pages &amp; Services - $2,023.07</t>
  </si>
  <si>
    <r>
      <rPr>
        <u/>
        <sz val="10"/>
        <color theme="1"/>
        <rFont val="Tahoma"/>
        <family val="2"/>
      </rPr>
      <t>Postage -</t>
    </r>
    <r>
      <rPr>
        <sz val="10"/>
        <color theme="1"/>
        <rFont val="Tahoma"/>
        <family val="2"/>
      </rPr>
      <t xml:space="preserve"> $570.36- Mailing of Local Home Business Tax requests &amp; Ordinances etc - over budget $805</t>
    </r>
  </si>
  <si>
    <r>
      <t xml:space="preserve">Computer Maintenance - $1,543.00 </t>
    </r>
    <r>
      <rPr>
        <sz val="10"/>
        <color theme="1"/>
        <rFont val="Tahoma"/>
        <family val="2"/>
      </rPr>
      <t>Monthly Maintenance and additional support overage for records mgmt project</t>
    </r>
  </si>
  <si>
    <r>
      <rPr>
        <u/>
        <sz val="10"/>
        <color theme="1"/>
        <rFont val="Tahoma"/>
        <family val="2"/>
      </rPr>
      <t xml:space="preserve">Professional Services, Audit Fees </t>
    </r>
    <r>
      <rPr>
        <sz val="10"/>
        <color theme="1"/>
        <rFont val="Tahoma"/>
        <family val="2"/>
      </rPr>
      <t xml:space="preserve">- $19,000.00 - increase of $500.00 from prior year agreement </t>
    </r>
  </si>
  <si>
    <r>
      <rPr>
        <u/>
        <sz val="10"/>
        <color theme="1"/>
        <rFont val="Tahoma"/>
        <family val="2"/>
      </rPr>
      <t xml:space="preserve">Accufund Software Contract </t>
    </r>
    <r>
      <rPr>
        <sz val="10"/>
        <color theme="1"/>
        <rFont val="Tahoma"/>
        <family val="2"/>
      </rPr>
      <t xml:space="preserve">- $5,507.91 Contract includes Payroll time keeping module and additional user license not budgeted </t>
    </r>
  </si>
  <si>
    <r>
      <t>Solid Waste - N</t>
    </r>
    <r>
      <rPr>
        <sz val="10"/>
        <color theme="1"/>
        <rFont val="Tahoma"/>
        <family val="2"/>
      </rPr>
      <t xml:space="preserve">on ad valorem revenue collected $289,659.93 - Expense $289,752.02 - Diff will be collected after end of fiscal year </t>
    </r>
  </si>
  <si>
    <r>
      <rPr>
        <u/>
        <sz val="10"/>
        <color theme="1"/>
        <rFont val="Tahoma"/>
        <family val="2"/>
      </rPr>
      <t>Lake Apopka Natural Gas</t>
    </r>
    <r>
      <rPr>
        <sz val="10"/>
        <color theme="1"/>
        <rFont val="Tahoma"/>
        <family val="2"/>
      </rPr>
      <t xml:space="preserve"> - $972.79 - increase in costs offset by Utility Service Tax Revenue </t>
    </r>
  </si>
  <si>
    <r>
      <rPr>
        <u/>
        <sz val="10"/>
        <color theme="1"/>
        <rFont val="Tahoma"/>
        <family val="2"/>
      </rPr>
      <t xml:space="preserve">Overtime </t>
    </r>
    <r>
      <rPr>
        <sz val="10"/>
        <color theme="1"/>
        <rFont val="Tahoma"/>
        <family val="2"/>
      </rPr>
      <t>- Finance Clerk over time due to time sensitive projects and Hurricane Irma hours - offset by FEMA submission</t>
    </r>
  </si>
  <si>
    <r>
      <rPr>
        <u/>
        <sz val="10"/>
        <color theme="1"/>
        <rFont val="Tahoma"/>
        <family val="2"/>
      </rPr>
      <t>Planning &amp; Zoning</t>
    </r>
    <r>
      <rPr>
        <sz val="10"/>
        <color theme="1"/>
        <rFont val="Tahoma"/>
        <family val="2"/>
      </rPr>
      <t xml:space="preserve"> -$50,046.60 - offset by deposits collected &amp; refunded </t>
    </r>
  </si>
  <si>
    <r>
      <rPr>
        <u/>
        <sz val="10"/>
        <color theme="1"/>
        <rFont val="Tahoma"/>
        <family val="2"/>
      </rPr>
      <t>Planning &amp; Zoning Admin Fees</t>
    </r>
    <r>
      <rPr>
        <sz val="10"/>
        <color theme="1"/>
        <rFont val="Tahoma"/>
        <family val="2"/>
      </rPr>
      <t xml:space="preserve"> - $170,603.09 Wade Trim, Comp Plan Amendments, Flood Ordinances, Code Enforcement Support,</t>
    </r>
  </si>
  <si>
    <t xml:space="preserve">First &amp; Forest Flooding, Annexation Analysis, AT&amp;T Wireless, Application Updates, Pine Street Flooding, Crown Castle Small Cell, FDEP Conservation </t>
  </si>
  <si>
    <t>land Inventory, 2018 Census Addressing, Evaluation and Appraisal of Comp Plan &amp; General Services to the Town.</t>
  </si>
  <si>
    <r>
      <rPr>
        <u/>
        <sz val="10"/>
        <color theme="1"/>
        <rFont val="Tahoma"/>
        <family val="2"/>
      </rPr>
      <t xml:space="preserve">Debt Service Main Street - </t>
    </r>
    <r>
      <rPr>
        <sz val="10"/>
        <color theme="1"/>
        <rFont val="Tahoma"/>
        <family val="2"/>
      </rPr>
      <t xml:space="preserve">Roundabout Annual Installment increase in interest from 2.91 to 3.536 due to US Federal Corp tax rate reduction. </t>
    </r>
  </si>
  <si>
    <t xml:space="preserve">Orange County LMS Coordination, Task 21-A West 2nd Ave., Task 16 Sunset bay Milling project, Task #19 The Willow Milling Project, </t>
  </si>
  <si>
    <t xml:space="preserve">Kimberly Horn and Asssociates -IPO# 6 Park Ave Milling Project, IPO# 9, 6th Ave Sidewalk, IPO #10 Traffic Plan,  </t>
  </si>
  <si>
    <r>
      <rPr>
        <u/>
        <sz val="10"/>
        <color theme="1"/>
        <rFont val="Tahoma"/>
        <family val="2"/>
      </rPr>
      <t xml:space="preserve">General Engineering Scvs </t>
    </r>
    <r>
      <rPr>
        <sz val="10"/>
        <color theme="1"/>
        <rFont val="Tahoma"/>
        <family val="2"/>
      </rPr>
      <t xml:space="preserve">- $12,585.32 - Mike Galura Engineering services for coordination and meetings,  </t>
    </r>
  </si>
  <si>
    <r>
      <rPr>
        <u/>
        <sz val="10"/>
        <color theme="1"/>
        <rFont val="Tahoma"/>
        <family val="2"/>
      </rPr>
      <t>Janitorial Services &amp; Supplies</t>
    </r>
    <r>
      <rPr>
        <sz val="10"/>
        <color theme="1"/>
        <rFont val="Tahoma"/>
        <family val="2"/>
      </rPr>
      <t xml:space="preserve"> - $17,823.64 - increase in paper products used by community room bathrooms </t>
    </r>
  </si>
  <si>
    <r>
      <rPr>
        <u/>
        <sz val="10"/>
        <color theme="1"/>
        <rFont val="Tahoma"/>
        <family val="2"/>
      </rPr>
      <t xml:space="preserve">IPO #9 - 6th Avenue &amp; Sidewalk Construction $30,102.50 - </t>
    </r>
    <r>
      <rPr>
        <sz val="10"/>
        <color theme="1"/>
        <rFont val="Tahoma"/>
        <family val="2"/>
      </rPr>
      <t xml:space="preserve">0.00 budget - approved by Town Council </t>
    </r>
  </si>
  <si>
    <t>$877.00 hood inspection and annual fire extinguisher inspection</t>
  </si>
  <si>
    <r>
      <rPr>
        <u/>
        <sz val="10"/>
        <color theme="1"/>
        <rFont val="Tahoma"/>
        <family val="2"/>
      </rPr>
      <t xml:space="preserve">IPO#10 </t>
    </r>
    <r>
      <rPr>
        <sz val="10"/>
        <color theme="1"/>
        <rFont val="Tahoma"/>
        <family val="2"/>
      </rPr>
      <t>- Traffic Plan - $38,641.50 - 0.00 budget - approved by Town Council</t>
    </r>
  </si>
  <si>
    <r>
      <rPr>
        <u/>
        <sz val="10"/>
        <color theme="1"/>
        <rFont val="Tahoma"/>
        <family val="2"/>
      </rPr>
      <t xml:space="preserve">Fire Extinguisher Check </t>
    </r>
    <r>
      <rPr>
        <sz val="10"/>
        <color theme="1"/>
        <rFont val="Tahoma"/>
        <family val="2"/>
      </rPr>
      <t>- $2,362.50 - Wayne Sprinker 810.00 , System Tech Services Annual contract $675.00, Action &amp; Fire Safety extinguisher inspection</t>
    </r>
  </si>
  <si>
    <r>
      <rPr>
        <u/>
        <sz val="10"/>
        <color theme="1"/>
        <rFont val="Tahoma"/>
        <family val="2"/>
      </rPr>
      <t xml:space="preserve">Email Service &amp; Archive </t>
    </r>
    <r>
      <rPr>
        <sz val="10"/>
        <color theme="1"/>
        <rFont val="Tahoma"/>
        <family val="2"/>
      </rPr>
      <t xml:space="preserve">- $810.93 - Appriver - addition of 3 emails, Yearly licenses, renewal of secure tide and global relay - over budget  </t>
    </r>
  </si>
  <si>
    <r>
      <rPr>
        <u/>
        <sz val="10"/>
        <color theme="1"/>
        <rFont val="Tahoma"/>
        <family val="2"/>
      </rPr>
      <t>Sprinker Repair</t>
    </r>
    <r>
      <rPr>
        <sz val="10"/>
        <color theme="1"/>
        <rFont val="Tahoma"/>
        <family val="2"/>
      </rPr>
      <t xml:space="preserve"> - $11,964.53 - TWC Distributors parts and repairs, replacement of irrigation pump and pipe - over budget </t>
    </r>
  </si>
  <si>
    <r>
      <rPr>
        <u/>
        <sz val="10"/>
        <color theme="1"/>
        <rFont val="Tahoma"/>
        <family val="2"/>
      </rPr>
      <t>Office Supplies</t>
    </r>
    <r>
      <rPr>
        <sz val="10"/>
        <color theme="1"/>
        <rFont val="Tahoma"/>
        <family val="2"/>
      </rPr>
      <t xml:space="preserve"> - $898.06 - Business cards, copier paper, calendar, batteries, coffee, clip boards, misc office supplies - over budget </t>
    </r>
  </si>
  <si>
    <t xml:space="preserve">take home vehicle for PW Dir. </t>
  </si>
  <si>
    <r>
      <rPr>
        <u/>
        <sz val="10"/>
        <color theme="1"/>
        <rFont val="Tahoma"/>
        <family val="2"/>
      </rPr>
      <t>Gas - $6,796.12</t>
    </r>
    <r>
      <rPr>
        <sz val="10"/>
        <color theme="1"/>
        <rFont val="Tahoma"/>
        <family val="2"/>
      </rPr>
      <t xml:space="preserve"> -  Fleetwing purchase of ultra low sulfer diesel $ 1,424.24, WEX Bank - $5,371.88 increase in gas purchase to include</t>
    </r>
  </si>
  <si>
    <r>
      <rPr>
        <u/>
        <sz val="10"/>
        <color theme="1"/>
        <rFont val="Tahoma"/>
        <family val="2"/>
      </rPr>
      <t>Tree Removal</t>
    </r>
    <r>
      <rPr>
        <sz val="10"/>
        <color theme="1"/>
        <rFont val="Tahoma"/>
        <family val="2"/>
      </rPr>
      <t xml:space="preserve"> - $30,135.00 - Enviro Tree Service - 4th Ave., Forest, Palm Oakdale, Library, Basketball Court, Butler Bay Rec Center, Seventh, Central Park,  </t>
    </r>
  </si>
  <si>
    <r>
      <rPr>
        <u/>
        <sz val="10"/>
        <color theme="1"/>
        <rFont val="Tahoma"/>
        <family val="2"/>
      </rPr>
      <t>Capital Equipment</t>
    </r>
    <r>
      <rPr>
        <sz val="10"/>
        <color theme="1"/>
        <rFont val="Tahoma"/>
        <family val="2"/>
      </rPr>
      <t xml:space="preserve"> - $2,739.99  - New Lap Top, Docking Station, keyboard and mouse for PW Dir. - over budget </t>
    </r>
  </si>
  <si>
    <t>Bahia Sod, Lighting, fence replacement, trouble shoot electrical problem</t>
  </si>
  <si>
    <r>
      <rPr>
        <u/>
        <sz val="10"/>
        <color theme="1"/>
        <rFont val="Tahoma"/>
        <family val="2"/>
      </rPr>
      <t>Misc Park Repairs</t>
    </r>
    <r>
      <rPr>
        <sz val="10"/>
        <color theme="1"/>
        <rFont val="Tahoma"/>
        <family val="2"/>
      </rPr>
      <t xml:space="preserve"> - $13,020.16 - Rekey Tennis &amp; Park Pass Locks, Replacement of section of feeders Bright Futures, Playground Equipment for Central Park  </t>
    </r>
  </si>
  <si>
    <r>
      <rPr>
        <u/>
        <sz val="10"/>
        <color theme="1"/>
        <rFont val="Tahoma"/>
        <family val="2"/>
      </rPr>
      <t xml:space="preserve">Salaries </t>
    </r>
    <r>
      <rPr>
        <sz val="10"/>
        <color theme="1"/>
        <rFont val="Tahoma"/>
        <family val="2"/>
      </rPr>
      <t xml:space="preserve">- 40 hours of pay given in lieu of additional requested pay increase </t>
    </r>
  </si>
  <si>
    <r>
      <rPr>
        <u/>
        <sz val="10"/>
        <color theme="1"/>
        <rFont val="Tahoma"/>
        <family val="2"/>
      </rPr>
      <t xml:space="preserve">Off Duty Pay </t>
    </r>
    <r>
      <rPr>
        <sz val="10"/>
        <color theme="1"/>
        <rFont val="Tahoma"/>
        <family val="2"/>
      </rPr>
      <t xml:space="preserve">- $34,601.20 - Pass through costs Collected $32,222.15 and $3,364.60 in admin fees collected </t>
    </r>
  </si>
  <si>
    <r>
      <rPr>
        <u/>
        <sz val="10"/>
        <color theme="1"/>
        <rFont val="Tahoma"/>
        <family val="2"/>
      </rPr>
      <t>Incentive Pay</t>
    </r>
    <r>
      <rPr>
        <sz val="10"/>
        <color theme="1"/>
        <rFont val="Tahoma"/>
        <family val="2"/>
      </rPr>
      <t xml:space="preserve"> -$14,020.00 -  Based on experience, State regulates incentive pay per Employee, over budget </t>
    </r>
  </si>
  <si>
    <t>Misc Vehicle Repairs - $22,048.11</t>
  </si>
  <si>
    <t xml:space="preserve">Breakdown by vehicle: </t>
  </si>
  <si>
    <t>Vehicle #31 - $4,368.97</t>
  </si>
  <si>
    <t>Vehicle #27 - $3,180.36</t>
  </si>
  <si>
    <t>Police Boat - $642.77</t>
  </si>
  <si>
    <t>Vehicle #35 - $406.60</t>
  </si>
  <si>
    <t>Vehicle #30 - $2,337.80</t>
  </si>
  <si>
    <t>Vehicle #34 - $4,907.96</t>
  </si>
  <si>
    <t>Vehicle #36 - $2,207.84</t>
  </si>
  <si>
    <t>Vehicle #39 - $904.24</t>
  </si>
  <si>
    <t>Vehicle #23 - $2,805.03</t>
  </si>
  <si>
    <t>Vehicle #32 - $286.53</t>
  </si>
  <si>
    <r>
      <rPr>
        <u/>
        <sz val="10"/>
        <color theme="1"/>
        <rFont val="Tahoma"/>
        <family val="2"/>
      </rPr>
      <t>Copier Maintenance</t>
    </r>
    <r>
      <rPr>
        <sz val="10"/>
        <color theme="1"/>
        <rFont val="Tahoma"/>
        <family val="2"/>
      </rPr>
      <t xml:space="preserve"> -  $2,527.71 - Konica Minolta monthly maintenance and copy overages </t>
    </r>
  </si>
  <si>
    <t>Sprick, Thurman, Yapor, Gonzales.  Name plates for Pinchon and Brown</t>
  </si>
  <si>
    <r>
      <t xml:space="preserve">Fla League of Cities Annual Conference - </t>
    </r>
    <r>
      <rPr>
        <sz val="10"/>
        <color theme="1"/>
        <rFont val="Tahoma"/>
        <family val="2"/>
      </rPr>
      <t xml:space="preserve">$300.00 </t>
    </r>
  </si>
  <si>
    <r>
      <rPr>
        <u/>
        <sz val="10"/>
        <color theme="1"/>
        <rFont val="Tahoma"/>
        <family val="2"/>
      </rPr>
      <t>West Orange Chamber Dues</t>
    </r>
    <r>
      <rPr>
        <sz val="10"/>
        <color theme="1"/>
        <rFont val="Tahoma"/>
        <family val="2"/>
      </rPr>
      <t xml:space="preserve"> - $98.00 - increase in dues </t>
    </r>
  </si>
  <si>
    <r>
      <rPr>
        <u/>
        <sz val="10"/>
        <color theme="1"/>
        <rFont val="Tahoma"/>
        <family val="2"/>
      </rPr>
      <t xml:space="preserve">Florida League of Cities Dues </t>
    </r>
    <r>
      <rPr>
        <sz val="10"/>
        <color theme="1"/>
        <rFont val="Tahoma"/>
        <family val="2"/>
      </rPr>
      <t xml:space="preserve">- $449.00 increase in dues  </t>
    </r>
  </si>
  <si>
    <t xml:space="preserve">Proceeds Distribution: </t>
  </si>
  <si>
    <t xml:space="preserve">Fausnight Stripe &amp; Line - Solar Wireless - $4,320.00 </t>
  </si>
  <si>
    <t>Fausnight Stripe &amp; Line - Rectangular Rapid Flashing Beacon - $10,346.00</t>
  </si>
  <si>
    <t xml:space="preserve">Windermere Police Foundation  - $15,000 </t>
  </si>
  <si>
    <t>Foundation for OCPS - $32,000</t>
  </si>
  <si>
    <t>Fausnight Stripe &amp; Line - Sidewalks $4,434.00</t>
  </si>
  <si>
    <t>Central FL Reg Committee on Homelessness  - $35,000</t>
  </si>
  <si>
    <t>Fausnight Stripe &amp; Line - $10,080.00</t>
  </si>
  <si>
    <t>Orange County Public Schools - $10,000</t>
  </si>
  <si>
    <r>
      <rPr>
        <u/>
        <sz val="10"/>
        <color theme="1"/>
        <rFont val="Tahoma"/>
        <family val="2"/>
      </rPr>
      <t>Employee Appreciation</t>
    </r>
    <r>
      <rPr>
        <sz val="10"/>
        <color theme="1"/>
        <rFont val="Tahoma"/>
        <family val="2"/>
      </rPr>
      <t xml:space="preserve"> - $5,412.17 - Credit for returned items are recorded in revenue to offset cost</t>
    </r>
  </si>
  <si>
    <r>
      <rPr>
        <u/>
        <sz val="10"/>
        <color theme="1"/>
        <rFont val="Tahoma"/>
        <family val="2"/>
      </rPr>
      <t>WPD Foundation Event</t>
    </r>
    <r>
      <rPr>
        <sz val="10"/>
        <color theme="1"/>
        <rFont val="Tahoma"/>
        <family val="2"/>
      </rPr>
      <t xml:space="preserve"> - $225.15 - $0.00 Budget, New Event for 2018</t>
    </r>
  </si>
  <si>
    <r>
      <rPr>
        <u/>
        <sz val="10"/>
        <color theme="1"/>
        <rFont val="Tahoma"/>
        <family val="2"/>
      </rPr>
      <t xml:space="preserve">Bright House </t>
    </r>
    <r>
      <rPr>
        <sz val="10"/>
        <color theme="1"/>
        <rFont val="Tahoma"/>
        <family val="2"/>
      </rPr>
      <t xml:space="preserve">- $3,745.84 Cable, Internet &amp; cost of adding fiber optic line, non budgeted expense  </t>
    </r>
  </si>
  <si>
    <r>
      <rPr>
        <u/>
        <sz val="10"/>
        <color theme="1"/>
        <rFont val="Tahoma"/>
        <family val="2"/>
      </rPr>
      <t>Credit Card Swipe Fee</t>
    </r>
    <r>
      <rPr>
        <sz val="10"/>
        <color theme="1"/>
        <rFont val="Tahoma"/>
        <family val="2"/>
      </rPr>
      <t xml:space="preserve"> - $1,980.31 Lower transaction processing fees, expense higher due to increase in transaction usage by rentals, events &amp; permit fees </t>
    </r>
  </si>
  <si>
    <r>
      <t xml:space="preserve">Computer Maintenance - $2,765.00  - </t>
    </r>
    <r>
      <rPr>
        <sz val="10"/>
        <color theme="1"/>
        <rFont val="Tahoma"/>
        <family val="2"/>
      </rPr>
      <t xml:space="preserve">monthly maintenance and support for Credit Card Security Compliance </t>
    </r>
  </si>
  <si>
    <r>
      <rPr>
        <u/>
        <sz val="10"/>
        <color theme="1"/>
        <rFont val="Tahoma"/>
        <family val="2"/>
      </rPr>
      <t>Finance Director Training</t>
    </r>
    <r>
      <rPr>
        <sz val="10"/>
        <color theme="1"/>
        <rFont val="Tahoma"/>
        <family val="2"/>
      </rPr>
      <t xml:space="preserve"> - $1,079.00 - FGFOA Annual Conference, GAAP Update Conference, Advanced Excel Seminar </t>
    </r>
  </si>
  <si>
    <r>
      <rPr>
        <u/>
        <sz val="10"/>
        <color theme="1"/>
        <rFont val="Tahoma"/>
        <family val="2"/>
      </rPr>
      <t xml:space="preserve">Bldg Inspection Fees </t>
    </r>
    <r>
      <rPr>
        <sz val="10"/>
        <color theme="1"/>
        <rFont val="Tahoma"/>
        <family val="2"/>
      </rPr>
      <t>- $245,969.46 - over budget due to increase in permits issues - 80/20 split</t>
    </r>
  </si>
  <si>
    <t xml:space="preserve">Off Duty Pay PW - $823.25 - non budgeted for 2018  </t>
  </si>
  <si>
    <t>JPF Development Solutions - General Engineering Professional Services</t>
  </si>
  <si>
    <r>
      <rPr>
        <u/>
        <sz val="10"/>
        <color theme="1"/>
        <rFont val="Tahoma"/>
        <family val="2"/>
      </rPr>
      <t>Pest Control</t>
    </r>
    <r>
      <rPr>
        <sz val="10"/>
        <color theme="1"/>
        <rFont val="Tahoma"/>
        <family val="2"/>
      </rPr>
      <t xml:space="preserve"> - $8,230.80 Breakdown:</t>
    </r>
  </si>
  <si>
    <t>Massey Services - Town Hall Annual Pest Prevention - $513.00</t>
  </si>
  <si>
    <t>Massey Services - Bi monthly landscape application - $3,299.40</t>
  </si>
  <si>
    <t>Massey Services - Rodent Control Town Hall - $385.00</t>
  </si>
  <si>
    <t>Massey Services - Subterranean Protection Renewal 502 Main Street - $125.00</t>
  </si>
  <si>
    <t>Massey Services - Subterranean Protection Renewal 520 Main Street - $139.00</t>
  </si>
  <si>
    <t>Pest Mgmt Services - Interior Pest Control, Bait Boxes, Outside Library Pest Control - $1,224.00</t>
  </si>
  <si>
    <t>Pest Mgmt Services - Bi - Monthly Interior Pest Control, Admin, PW, PD Town Hall - $850.00</t>
  </si>
  <si>
    <t>Hometeam Pest Defense - Pest Control Outside Library &amp; Termite Protection  - $ 1,695.40</t>
  </si>
  <si>
    <r>
      <rPr>
        <u/>
        <sz val="10"/>
        <color theme="1"/>
        <rFont val="Tahoma"/>
        <family val="2"/>
      </rPr>
      <t xml:space="preserve">Uniforms </t>
    </r>
    <r>
      <rPr>
        <sz val="10"/>
        <color theme="1"/>
        <rFont val="Tahoma"/>
        <family val="2"/>
      </rPr>
      <t xml:space="preserve">- $7,072.47  - Increase in cost due to new hire &amp; Employee Turnover </t>
    </r>
  </si>
  <si>
    <r>
      <rPr>
        <u/>
        <sz val="10"/>
        <color theme="1"/>
        <rFont val="Tahoma"/>
        <family val="2"/>
      </rPr>
      <t>Restriping</t>
    </r>
    <r>
      <rPr>
        <sz val="10"/>
        <color theme="1"/>
        <rFont val="Tahoma"/>
        <family val="2"/>
      </rPr>
      <t xml:space="preserve"> - $4,258.03 - Solar Markers, $1,849.17, Town Striping Maguire &amp; Main Street , $2,280.50 - Misc Supplies - $128.36 </t>
    </r>
  </si>
  <si>
    <r>
      <rPr>
        <u/>
        <sz val="10"/>
        <color theme="1"/>
        <rFont val="Tahoma"/>
        <family val="2"/>
      </rPr>
      <t>Pavement Mgmt Plan</t>
    </r>
    <r>
      <rPr>
        <sz val="10"/>
        <color theme="1"/>
        <rFont val="Tahoma"/>
        <family val="2"/>
      </rPr>
      <t xml:space="preserve"> - $6,156  - Quality Engineering Solutions - Task 8, TC Presentation &amp; Project Closeout  - not budgeted for 2018</t>
    </r>
  </si>
  <si>
    <r>
      <rPr>
        <u/>
        <sz val="10"/>
        <color theme="1"/>
        <rFont val="Tahoma"/>
        <family val="2"/>
      </rPr>
      <t>Tree Mitigation</t>
    </r>
    <r>
      <rPr>
        <sz val="10"/>
        <color theme="1"/>
        <rFont val="Tahoma"/>
        <family val="2"/>
      </rPr>
      <t xml:space="preserve"> - $17,279.17 - Revenue collected $1,740.00 - Innovations Design Group, $17,279.17 for park Improvements. </t>
    </r>
  </si>
  <si>
    <t xml:space="preserve">5th &amp; Forest, stump grinding and emergency clean up </t>
  </si>
  <si>
    <r>
      <rPr>
        <u/>
        <sz val="10"/>
        <color theme="1"/>
        <rFont val="Tahoma"/>
        <family val="2"/>
      </rPr>
      <t xml:space="preserve">Water Cooler </t>
    </r>
    <r>
      <rPr>
        <sz val="10"/>
        <color theme="1"/>
        <rFont val="Tahoma"/>
        <family val="2"/>
      </rPr>
      <t xml:space="preserve">- $1,494.34 - Increase in water consumption due to heat </t>
    </r>
  </si>
  <si>
    <r>
      <rPr>
        <u/>
        <sz val="10"/>
        <color theme="1"/>
        <rFont val="Tahoma"/>
        <family val="2"/>
      </rPr>
      <t>2016 - Motorgrader</t>
    </r>
    <r>
      <rPr>
        <sz val="10"/>
        <color theme="1"/>
        <rFont val="Tahoma"/>
        <family val="2"/>
      </rPr>
      <t xml:space="preserve"> - $8,745.71 annual installment - cost of equipment, over budget </t>
    </r>
  </si>
  <si>
    <r>
      <rPr>
        <u/>
        <sz val="10"/>
        <color theme="1"/>
        <rFont val="Tahoma"/>
        <family val="2"/>
      </rPr>
      <t xml:space="preserve">Arbor Day Trees </t>
    </r>
    <r>
      <rPr>
        <sz val="10"/>
        <color theme="1"/>
        <rFont val="Tahoma"/>
        <family val="2"/>
      </rPr>
      <t xml:space="preserve">- $5,642.50 </t>
    </r>
  </si>
  <si>
    <t xml:space="preserve">Parking Lot Striping Windermere Rec Center - $1,250.00 </t>
  </si>
  <si>
    <r>
      <rPr>
        <u/>
        <sz val="10"/>
        <color theme="1"/>
        <rFont val="Tahoma"/>
        <family val="2"/>
      </rPr>
      <t>Capital Project</t>
    </r>
    <r>
      <rPr>
        <sz val="10"/>
        <color theme="1"/>
        <rFont val="Tahoma"/>
        <family val="2"/>
      </rPr>
      <t xml:space="preserve"> - FRDAP - $27,084.60 - Andy Easton &amp; Assoc, $4,500.00, Summertime Deck &amp; Dock, $21,231.50 for lake crescent fishing pier, </t>
    </r>
  </si>
  <si>
    <r>
      <rPr>
        <u/>
        <sz val="10"/>
        <color theme="1"/>
        <rFont val="Tahoma"/>
        <family val="2"/>
      </rPr>
      <t>Cell Phone</t>
    </r>
    <r>
      <rPr>
        <sz val="10"/>
        <color theme="1"/>
        <rFont val="Tahoma"/>
        <family val="2"/>
      </rPr>
      <t xml:space="preserve"> - Included in Salaries </t>
    </r>
  </si>
  <si>
    <r>
      <t xml:space="preserve">Radar Certification - $2,277.00 - </t>
    </r>
    <r>
      <rPr>
        <sz val="10"/>
        <color theme="1"/>
        <rFont val="Tahoma"/>
        <family val="2"/>
      </rPr>
      <t xml:space="preserve">Radar, speedometer, laser recertifications </t>
    </r>
  </si>
  <si>
    <r>
      <rPr>
        <u/>
        <sz val="10"/>
        <color theme="1"/>
        <rFont val="Tahoma"/>
        <family val="2"/>
      </rPr>
      <t xml:space="preserve">CTS America Maint Fee </t>
    </r>
    <r>
      <rPr>
        <sz val="10"/>
        <color theme="1"/>
        <rFont val="Tahoma"/>
        <family val="2"/>
      </rPr>
      <t xml:space="preserve">- $17,382.00 - Final payment per contract $12,689.00 not budgeted, annual Maint - $4,693.00 </t>
    </r>
  </si>
  <si>
    <r>
      <rPr>
        <u/>
        <sz val="10"/>
        <color theme="1"/>
        <rFont val="Tahoma"/>
        <family val="2"/>
      </rPr>
      <t>Email Service &amp; Archive</t>
    </r>
    <r>
      <rPr>
        <sz val="10"/>
        <color theme="1"/>
        <rFont val="Tahoma"/>
        <family val="2"/>
      </rPr>
      <t xml:space="preserve"> - $2,467.63 - Appriver - Renewal Secure Tide &amp; Global Relay - $1,451.79 &amp; Yearly Licenses - $1,015.74</t>
    </r>
  </si>
  <si>
    <r>
      <rPr>
        <u/>
        <sz val="10"/>
        <color theme="1"/>
        <rFont val="Tahoma"/>
        <family val="2"/>
      </rPr>
      <t>Evidence &amp; Tracking machine</t>
    </r>
    <r>
      <rPr>
        <sz val="10"/>
        <color theme="1"/>
        <rFont val="Tahoma"/>
        <family val="2"/>
      </rPr>
      <t xml:space="preserve"> - $4,237.00 - cancellation of contract with Pitney Bowes - Fin Dir. recovered $2,118.50 in fees paid </t>
    </r>
  </si>
  <si>
    <r>
      <rPr>
        <u/>
        <sz val="10"/>
        <color theme="1"/>
        <rFont val="Tahoma"/>
        <family val="2"/>
      </rPr>
      <t>Server Maintenance</t>
    </r>
    <r>
      <rPr>
        <sz val="10"/>
        <color theme="1"/>
        <rFont val="Tahoma"/>
        <family val="2"/>
      </rPr>
      <t xml:space="preserve"> - $6,480.00 - Computer Business Solutions monthly backup agreement &amp; Global Relay for data extraction </t>
    </r>
  </si>
  <si>
    <r>
      <rPr>
        <u/>
        <sz val="10"/>
        <color theme="1"/>
        <rFont val="Tahoma"/>
        <family val="2"/>
      </rPr>
      <t>Computer Maintenance</t>
    </r>
    <r>
      <rPr>
        <sz val="10"/>
        <color theme="1"/>
        <rFont val="Tahoma"/>
        <family val="2"/>
      </rPr>
      <t xml:space="preserve"> - $17,407.74 - Fingerprint annual maint $401.25, Computer Business Consultants, Inc., monthly maint $828.00, </t>
    </r>
  </si>
  <si>
    <r>
      <rPr>
        <u/>
        <sz val="10"/>
        <color theme="1"/>
        <rFont val="Tahoma"/>
        <family val="2"/>
      </rPr>
      <t>Misc Exp &amp; Other Current</t>
    </r>
    <r>
      <rPr>
        <sz val="10"/>
        <color theme="1"/>
        <rFont val="Tahoma"/>
        <family val="2"/>
      </rPr>
      <t xml:space="preserve"> - $6,147.82 - TransUnion Risk, Background Searches,  Lunches for Meetings, fingerprints, Orange County Clerk of Court, copies of court dockets, </t>
    </r>
  </si>
  <si>
    <t>The West Orange Times, Job postings,  bday cards, ice, tableclothes, halloween candy, Food for luncheons</t>
  </si>
  <si>
    <r>
      <rPr>
        <u/>
        <sz val="10"/>
        <color theme="1"/>
        <rFont val="Tahoma"/>
        <family val="2"/>
      </rPr>
      <t xml:space="preserve">Gas </t>
    </r>
    <r>
      <rPr>
        <sz val="10"/>
        <color theme="1"/>
        <rFont val="Tahoma"/>
        <family val="2"/>
      </rPr>
      <t xml:space="preserve">- $31,202.23 - increase in gas prices, additional cost related to vehicles being used for Off-Duy and take home policy </t>
    </r>
  </si>
  <si>
    <r>
      <rPr>
        <u/>
        <sz val="10"/>
        <color theme="1"/>
        <rFont val="Tahoma"/>
        <family val="2"/>
      </rPr>
      <t>Verizon &amp; Sprint Aircards</t>
    </r>
    <r>
      <rPr>
        <sz val="10"/>
        <color theme="1"/>
        <rFont val="Tahoma"/>
        <family val="2"/>
      </rPr>
      <t xml:space="preserve"> - $13,214.75 - aircards, new phones and service with Sprint. Verizon service has been cancelled </t>
    </r>
  </si>
  <si>
    <r>
      <rPr>
        <u/>
        <sz val="10"/>
        <color theme="1"/>
        <rFont val="Tahoma"/>
        <family val="2"/>
      </rPr>
      <t>2014 Chevy Impala #32</t>
    </r>
    <r>
      <rPr>
        <sz val="10"/>
        <color theme="1"/>
        <rFont val="Tahoma"/>
        <family val="2"/>
      </rPr>
      <t xml:space="preserve"> - $13,586.10 - Annual Installment of $5,341.90 - Increase in cost of $8,244.20 for graphics HG2 to repackage vehicle for rotation </t>
    </r>
  </si>
  <si>
    <r>
      <rPr>
        <u/>
        <sz val="10"/>
        <color theme="1"/>
        <rFont val="Tahoma"/>
        <family val="2"/>
      </rPr>
      <t xml:space="preserve">2018 Ford Pickup #41 </t>
    </r>
    <r>
      <rPr>
        <sz val="10"/>
        <color theme="1"/>
        <rFont val="Tahoma"/>
        <family val="2"/>
      </rPr>
      <t xml:space="preserve">- $8,792.49 - Purchased to replace vehicle #36 involved in an auto accident - non budgeted </t>
    </r>
  </si>
  <si>
    <r>
      <rPr>
        <u/>
        <sz val="10"/>
        <color theme="1"/>
        <rFont val="Tahoma"/>
        <family val="2"/>
      </rPr>
      <t>Axiom Cameras</t>
    </r>
    <r>
      <rPr>
        <sz val="10"/>
        <color theme="1"/>
        <rFont val="Tahoma"/>
        <family val="2"/>
      </rPr>
      <t xml:space="preserve"> - $1,261.16 - non budget expense</t>
    </r>
  </si>
  <si>
    <r>
      <rPr>
        <u/>
        <sz val="10"/>
        <color theme="1"/>
        <rFont val="Tahoma"/>
        <family val="2"/>
      </rPr>
      <t>Capital Equipment Computers</t>
    </r>
    <r>
      <rPr>
        <sz val="10"/>
        <color theme="1"/>
        <rFont val="Tahoma"/>
        <family val="2"/>
      </rPr>
      <t xml:space="preserve"> - $3,608.54 - replacement of 2 Dell Lap tops, aircards included  - non budgeted </t>
    </r>
  </si>
  <si>
    <t>Finance - Under Budget - $37,127</t>
  </si>
  <si>
    <r>
      <rPr>
        <u/>
        <sz val="10"/>
        <color theme="1"/>
        <rFont val="Tahoma"/>
        <family val="2"/>
      </rPr>
      <t>Tree Bute  and Tree Expense</t>
    </r>
    <r>
      <rPr>
        <sz val="10"/>
        <color theme="1"/>
        <rFont val="Tahoma"/>
        <family val="2"/>
      </rPr>
      <t xml:space="preserve"> - Joshua Arnold, $350.00, Fastsigns $1,110.50, The Avian Recondiioning Center $525.00, The Event Specialists $185.00</t>
    </r>
  </si>
  <si>
    <t>Jeff Wilson $400.00, United Site Services $150.00, Q&amp;R FastSigns $687.50</t>
  </si>
  <si>
    <t>Reserves/Carryforward - $1,079.11 - Windermere Fine Art &amp; Printing $178.51, School House Mulch $900.60</t>
  </si>
  <si>
    <r>
      <rPr>
        <u/>
        <sz val="10"/>
        <color theme="1"/>
        <rFont val="Tahoma"/>
        <family val="2"/>
      </rPr>
      <t>Art Festival</t>
    </r>
    <r>
      <rPr>
        <sz val="10"/>
        <color theme="1"/>
        <rFont val="Tahoma"/>
        <family val="2"/>
      </rPr>
      <t xml:space="preserve"> - Revenue $32,242.74 over Expenditures $14,119.62 </t>
    </r>
  </si>
  <si>
    <r>
      <rPr>
        <u/>
        <sz val="10"/>
        <color theme="1"/>
        <rFont val="Tahoma"/>
        <family val="2"/>
      </rPr>
      <t>Craft Beer Festival</t>
    </r>
    <r>
      <rPr>
        <sz val="10"/>
        <color theme="1"/>
        <rFont val="Tahoma"/>
        <family val="2"/>
      </rPr>
      <t xml:space="preserve"> - Revenue $18,492.75 over Expenditures $15,848.80</t>
    </r>
  </si>
  <si>
    <t>Tree Set up - Annual Plantings - $4,478.00</t>
  </si>
  <si>
    <t>Holiday Lights - $10,274.59</t>
  </si>
  <si>
    <r>
      <rPr>
        <u/>
        <sz val="10"/>
        <color theme="1"/>
        <rFont val="Tahoma"/>
        <family val="2"/>
      </rPr>
      <t xml:space="preserve">Farmers Market </t>
    </r>
    <r>
      <rPr>
        <sz val="10"/>
        <color theme="1"/>
        <rFont val="Tahoma"/>
        <family val="2"/>
      </rPr>
      <t>- Revenue $43,650 over Expenditures $25,425.00</t>
    </r>
  </si>
  <si>
    <r>
      <rPr>
        <u/>
        <sz val="10"/>
        <color theme="1"/>
        <rFont val="Tahoma"/>
        <family val="2"/>
      </rPr>
      <t xml:space="preserve">Food Trucks </t>
    </r>
    <r>
      <rPr>
        <sz val="10"/>
        <color theme="1"/>
        <rFont val="Tahoma"/>
        <family val="2"/>
      </rPr>
      <t>-  Revenue  $27,750 over Expenditures $19,141.65</t>
    </r>
  </si>
  <si>
    <r>
      <rPr>
        <u/>
        <sz val="10"/>
        <color theme="1"/>
        <rFont val="Tahoma"/>
        <family val="2"/>
      </rPr>
      <t xml:space="preserve">Special Magistrate </t>
    </r>
    <r>
      <rPr>
        <sz val="10"/>
        <color theme="1"/>
        <rFont val="Tahoma"/>
        <family val="2"/>
      </rPr>
      <t xml:space="preserve">- $1,134.08  Marcus &amp; Myers Attorney fees for special magistrate </t>
    </r>
  </si>
  <si>
    <r>
      <rPr>
        <u/>
        <sz val="10"/>
        <color theme="1"/>
        <rFont val="Tahoma"/>
        <family val="2"/>
      </rPr>
      <t xml:space="preserve">Misc Expense </t>
    </r>
    <r>
      <rPr>
        <sz val="10"/>
        <color theme="1"/>
        <rFont val="Tahoma"/>
        <family val="2"/>
      </rPr>
      <t xml:space="preserve">- $211.66 Printer Ink </t>
    </r>
  </si>
  <si>
    <r>
      <rPr>
        <u/>
        <sz val="10"/>
        <color theme="1"/>
        <rFont val="Tahoma"/>
        <family val="2"/>
      </rPr>
      <t>Postage</t>
    </r>
    <r>
      <rPr>
        <sz val="10"/>
        <color theme="1"/>
        <rFont val="Tahoma"/>
        <family val="2"/>
      </rPr>
      <t xml:space="preserve"> - Certified mailings to property owners</t>
    </r>
  </si>
  <si>
    <r>
      <rPr>
        <u/>
        <sz val="10"/>
        <color theme="1"/>
        <rFont val="Tahoma"/>
        <family val="2"/>
      </rPr>
      <t xml:space="preserve">Compliance Actions </t>
    </r>
    <r>
      <rPr>
        <sz val="10"/>
        <color theme="1"/>
        <rFont val="Tahoma"/>
        <family val="2"/>
      </rPr>
      <t xml:space="preserve">- $9,975.00 VAP Services , lot clearing, mowing, tree cutting, shrubs, fencing </t>
    </r>
  </si>
  <si>
    <t xml:space="preserve">Debris Removal - Hurricane Irma - $367,597.41 submitted expenditures to FEMA for Reimbursement </t>
  </si>
  <si>
    <t xml:space="preserve">Reserves - $8,459.18 - ADG Innovations Group, Facilities Design </t>
  </si>
  <si>
    <t xml:space="preserve">Marina Bay Assessments </t>
  </si>
  <si>
    <t>Salaries, Overtime, Fica, Retirement, Health, Dental, Vision, Life Insurance for stormwater employee $23,702.33</t>
  </si>
  <si>
    <r>
      <rPr>
        <u/>
        <sz val="10"/>
        <color theme="1"/>
        <rFont val="Tahoma"/>
        <family val="2"/>
      </rPr>
      <t>NPDES Compliance</t>
    </r>
    <r>
      <rPr>
        <sz val="10"/>
        <color theme="1"/>
        <rFont val="Tahoma"/>
        <family val="2"/>
      </rPr>
      <t xml:space="preserve"> - $30,171.45 </t>
    </r>
  </si>
  <si>
    <t>JPF Solutions - $9,075.00</t>
  </si>
  <si>
    <t xml:space="preserve">Mike Galura - $7,370.00 </t>
  </si>
  <si>
    <r>
      <rPr>
        <u/>
        <sz val="10"/>
        <color theme="1"/>
        <rFont val="Tahoma"/>
        <family val="2"/>
      </rPr>
      <t>Town Property Assessment</t>
    </r>
    <r>
      <rPr>
        <sz val="10"/>
        <color theme="1"/>
        <rFont val="Tahoma"/>
        <family val="2"/>
      </rPr>
      <t xml:space="preserve"> - Orange County Tax Collector 2017 Stormwater $3,321.12</t>
    </r>
  </si>
  <si>
    <t xml:space="preserve">620 Main, 502 Main, 104 W. 6th Ave, 520 Main, 219 Main, 0 Pine Street, 102 W. 6th, 116 W 6th, 228 Pine Street, 218 Pine, 214 Pine, 210 Pine, 0 Pine,              </t>
  </si>
  <si>
    <t xml:space="preserve">418 W. 2nd, 232 W. 7th, 405 Oakdale, 0 Maguire, 300 3rd Ave, 0 Down Point lane, 0 3rd Ave </t>
  </si>
  <si>
    <r>
      <rPr>
        <u/>
        <sz val="10"/>
        <color theme="1"/>
        <rFont val="Tahoma"/>
        <family val="2"/>
      </rPr>
      <t>1st  &amp; Forest Stormwater Project</t>
    </r>
    <r>
      <rPr>
        <sz val="10"/>
        <color theme="1"/>
        <rFont val="Tahoma"/>
        <family val="2"/>
      </rPr>
      <t xml:space="preserve"> - $56,508.00 - Mike Galura and Professional Services Industries for Project</t>
    </r>
  </si>
  <si>
    <r>
      <rPr>
        <u/>
        <sz val="10"/>
        <color theme="1"/>
        <rFont val="Tahoma"/>
        <family val="2"/>
      </rPr>
      <t>1st  &amp; Forest Stormwater Project</t>
    </r>
    <r>
      <rPr>
        <sz val="10"/>
        <color theme="1"/>
        <rFont val="Tahoma"/>
        <family val="2"/>
      </rPr>
      <t xml:space="preserve"> - $567,079.00 - All State Paving </t>
    </r>
  </si>
  <si>
    <r>
      <rPr>
        <u/>
        <sz val="10"/>
        <color theme="1"/>
        <rFont val="Tahoma"/>
        <family val="2"/>
      </rPr>
      <t xml:space="preserve">Stormwater Projects </t>
    </r>
    <r>
      <rPr>
        <sz val="10"/>
        <color theme="1"/>
        <rFont val="Tahoma"/>
        <family val="2"/>
      </rPr>
      <t xml:space="preserve">- $3,190.00 - Fla Landscape - recycled asphalt, fill  </t>
    </r>
  </si>
  <si>
    <r>
      <rPr>
        <u/>
        <sz val="10"/>
        <color theme="1"/>
        <rFont val="Tahoma"/>
        <family val="2"/>
      </rPr>
      <t xml:space="preserve">2014 Massey Ferguson Tractor </t>
    </r>
    <r>
      <rPr>
        <sz val="10"/>
        <color theme="1"/>
        <rFont val="Tahoma"/>
        <family val="2"/>
      </rPr>
      <t>- $3,127.63 Annual Installment - paid in full</t>
    </r>
  </si>
  <si>
    <r>
      <rPr>
        <u/>
        <sz val="10"/>
        <color theme="1"/>
        <rFont val="Tahoma"/>
        <family val="2"/>
      </rPr>
      <t>2014 F150 Pick Up</t>
    </r>
    <r>
      <rPr>
        <sz val="10"/>
        <color theme="1"/>
        <rFont val="Tahoma"/>
        <family val="2"/>
      </rPr>
      <t xml:space="preserve"> - $2,002.09 Annual Installment - paid in full</t>
    </r>
  </si>
  <si>
    <r>
      <rPr>
        <u/>
        <sz val="10"/>
        <color theme="1"/>
        <rFont val="Tahoma"/>
        <family val="2"/>
      </rPr>
      <t xml:space="preserve">2015 Massey Ferguson Tractor </t>
    </r>
    <r>
      <rPr>
        <sz val="10"/>
        <color theme="1"/>
        <rFont val="Tahoma"/>
        <family val="2"/>
      </rPr>
      <t>- $3,363.23 Annual Installment , 2 of 5</t>
    </r>
  </si>
  <si>
    <r>
      <rPr>
        <u/>
        <sz val="10"/>
        <color theme="1"/>
        <rFont val="Tahoma"/>
        <family val="2"/>
      </rPr>
      <t>2015 F150 Pick Up</t>
    </r>
    <r>
      <rPr>
        <sz val="10"/>
        <color theme="1"/>
        <rFont val="Tahoma"/>
        <family val="2"/>
      </rPr>
      <t xml:space="preserve"> - $2,868.79 Annual Installment, 2 of 5</t>
    </r>
  </si>
  <si>
    <r>
      <rPr>
        <u/>
        <sz val="10"/>
        <color theme="1"/>
        <rFont val="Tahoma"/>
        <family val="2"/>
      </rPr>
      <t xml:space="preserve">2016 F700 Dump Truck </t>
    </r>
    <r>
      <rPr>
        <sz val="10"/>
        <color theme="1"/>
        <rFont val="Tahoma"/>
        <family val="2"/>
      </rPr>
      <t>- $4,413.78 annual installment 1 of 5</t>
    </r>
  </si>
  <si>
    <r>
      <rPr>
        <u/>
        <sz val="10"/>
        <color theme="1"/>
        <rFont val="Tahoma"/>
        <family val="2"/>
      </rPr>
      <t>2016 Motograder</t>
    </r>
    <r>
      <rPr>
        <sz val="10"/>
        <color theme="1"/>
        <rFont val="Tahoma"/>
        <family val="2"/>
      </rPr>
      <t xml:space="preserve"> - $8,745.70 annual installment 1 of 10</t>
    </r>
  </si>
  <si>
    <t xml:space="preserve">004 5380 000 7343 Storm Drainage Services </t>
  </si>
  <si>
    <t xml:space="preserve">004 5380 000 7500 Misc Expense &amp; Other Current </t>
  </si>
  <si>
    <t>004 5380 000 7531 1st Ave &amp; Forest Project</t>
  </si>
  <si>
    <t xml:space="preserve">004 5380 000 7534 1st Ave &amp; Forest Project - All State </t>
  </si>
  <si>
    <t>004 5830 000 9644 - 2016 Ford F150</t>
  </si>
  <si>
    <t xml:space="preserve">004 5380 000 9647 - 2016 Ford F700 Dump Truck </t>
  </si>
  <si>
    <t xml:space="preserve">004 5380 000 9648 - 2016 Motorgrader </t>
  </si>
  <si>
    <t>004 5380 000 6224 Workers Comp</t>
  </si>
  <si>
    <r>
      <rPr>
        <u/>
        <sz val="10"/>
        <color theme="1"/>
        <rFont val="Tahoma"/>
        <family val="2"/>
      </rPr>
      <t>Sweeping</t>
    </r>
    <r>
      <rPr>
        <sz val="10"/>
        <color theme="1"/>
        <rFont val="Tahoma"/>
        <family val="2"/>
      </rPr>
      <t xml:space="preserve"> - $4,375.00 </t>
    </r>
  </si>
  <si>
    <r>
      <rPr>
        <u/>
        <sz val="10"/>
        <color theme="1"/>
        <rFont val="Tahoma"/>
        <family val="2"/>
      </rPr>
      <t>Storm System Cleaning</t>
    </r>
    <r>
      <rPr>
        <sz val="10"/>
        <color theme="1"/>
        <rFont val="Tahoma"/>
        <family val="2"/>
      </rPr>
      <t xml:space="preserve"> - Total Enviro - $4,975.00 </t>
    </r>
  </si>
  <si>
    <r>
      <rPr>
        <u/>
        <sz val="10"/>
        <color theme="1"/>
        <rFont val="Tahoma"/>
        <family val="2"/>
      </rPr>
      <t>General Engineering Services</t>
    </r>
    <r>
      <rPr>
        <sz val="10"/>
        <color theme="1"/>
        <rFont val="Tahoma"/>
        <family val="2"/>
      </rPr>
      <t xml:space="preserve"> - $16,445.00 </t>
    </r>
  </si>
  <si>
    <t>001 5120 000 7300 Travel and Per Diem</t>
  </si>
  <si>
    <t xml:space="preserve">001 5125 000 7544 Code Enforcement Dues </t>
  </si>
  <si>
    <r>
      <rPr>
        <u/>
        <sz val="10"/>
        <color theme="1"/>
        <rFont val="Tahoma"/>
        <family val="2"/>
      </rPr>
      <t>5K Run</t>
    </r>
    <r>
      <rPr>
        <sz val="10"/>
        <color theme="1"/>
        <rFont val="Tahoma"/>
        <family val="2"/>
      </rPr>
      <t xml:space="preserve"> - Revenue $56,448.10 less Expenditures $32,898.98  = $23,549.12</t>
    </r>
  </si>
  <si>
    <r>
      <rPr>
        <u/>
        <sz val="10"/>
        <color theme="1"/>
        <rFont val="Tahoma"/>
        <family val="2"/>
      </rPr>
      <t>P&amp;R Committee Improvements</t>
    </r>
    <r>
      <rPr>
        <sz val="10"/>
        <color theme="1"/>
        <rFont val="Tahoma"/>
        <family val="2"/>
      </rPr>
      <t xml:space="preserve"> - $26,478.70 - Summer Time Deck &amp; Dock - $8,492.60, Innovations Design Group $17,279.17 - WRC, postage and Misc Supplies </t>
    </r>
  </si>
  <si>
    <r>
      <rPr>
        <u/>
        <sz val="10"/>
        <color theme="1"/>
        <rFont val="Tahoma"/>
        <family val="2"/>
      </rPr>
      <t xml:space="preserve">Pet Fest </t>
    </r>
    <r>
      <rPr>
        <sz val="10"/>
        <color theme="1"/>
        <rFont val="Tahoma"/>
        <family val="2"/>
      </rPr>
      <t xml:space="preserve">- Revenue $7,143.00 less expenditures $7,017.57 = $125.43 </t>
    </r>
  </si>
  <si>
    <r>
      <rPr>
        <u/>
        <sz val="10"/>
        <color theme="1"/>
        <rFont val="Tahoma"/>
        <family val="2"/>
      </rPr>
      <t>Capital Equipment Playground</t>
    </r>
    <r>
      <rPr>
        <sz val="10"/>
        <color theme="1"/>
        <rFont val="Tahoma"/>
        <family val="2"/>
      </rPr>
      <t xml:space="preserve"> - $8,498.00 - Playground Equipment, Central Park </t>
    </r>
  </si>
  <si>
    <r>
      <rPr>
        <u/>
        <sz val="10"/>
        <color theme="1"/>
        <rFont val="Tahoma"/>
        <family val="2"/>
      </rPr>
      <t>Capital Equipment</t>
    </r>
    <r>
      <rPr>
        <sz val="10"/>
        <color theme="1"/>
        <rFont val="Tahoma"/>
        <family val="2"/>
      </rPr>
      <t xml:space="preserve"> - $1,131.00 - Fin Dir Desktop Computer, non budgeted </t>
    </r>
  </si>
  <si>
    <r>
      <rPr>
        <u/>
        <sz val="10"/>
        <color theme="1"/>
        <rFont val="Tahoma"/>
        <family val="2"/>
      </rPr>
      <t>Salaries</t>
    </r>
    <r>
      <rPr>
        <sz val="10"/>
        <color theme="1"/>
        <rFont val="Tahoma"/>
        <family val="2"/>
      </rPr>
      <t xml:space="preserve"> - $174,276.46 - Hiring of part time admin asst to help admin, finance and clerk depts, non budgeted </t>
    </r>
  </si>
  <si>
    <r>
      <rPr>
        <u/>
        <sz val="10"/>
        <color theme="1"/>
        <rFont val="Tahoma"/>
        <family val="2"/>
      </rPr>
      <t>Professional Fees</t>
    </r>
    <r>
      <rPr>
        <sz val="10"/>
        <color theme="1"/>
        <rFont val="Tahoma"/>
        <family val="2"/>
      </rPr>
      <t xml:space="preserve"> - $23,320.49 - Howard York, LLC - Branding, non budgeted </t>
    </r>
  </si>
  <si>
    <r>
      <rPr>
        <u/>
        <sz val="10"/>
        <color theme="1"/>
        <rFont val="Tahoma"/>
        <family val="2"/>
      </rPr>
      <t>Dues - $1,241.00</t>
    </r>
    <r>
      <rPr>
        <sz val="10"/>
        <color theme="1"/>
        <rFont val="Tahoma"/>
        <family val="2"/>
      </rPr>
      <t xml:space="preserve"> - Tri County Dues, Notary Renewal Fees , Seminars - over budget </t>
    </r>
  </si>
  <si>
    <r>
      <rPr>
        <u/>
        <sz val="10"/>
        <color theme="1"/>
        <rFont val="Tahoma"/>
        <family val="2"/>
      </rPr>
      <t>Travel and Per Diem</t>
    </r>
    <r>
      <rPr>
        <sz val="10"/>
        <color theme="1"/>
        <rFont val="Tahoma"/>
        <family val="2"/>
      </rPr>
      <t xml:space="preserve"> - Florida League of Citites and Tallahassee Travel </t>
    </r>
  </si>
  <si>
    <t xml:space="preserve">Expenses Directly Related to Event  - $22,876.26 </t>
  </si>
  <si>
    <r>
      <rPr>
        <b/>
        <u/>
        <sz val="10"/>
        <color theme="1"/>
        <rFont val="Tahoma"/>
        <family val="2"/>
      </rPr>
      <t>Wine &amp; Dine Event</t>
    </r>
    <r>
      <rPr>
        <b/>
        <sz val="10"/>
        <color theme="1"/>
        <rFont val="Tahoma"/>
        <family val="2"/>
      </rPr>
      <t xml:space="preserve"> - Revenue $143,110.50 </t>
    </r>
  </si>
  <si>
    <r>
      <rPr>
        <u/>
        <sz val="10"/>
        <color theme="1"/>
        <rFont val="Tahoma"/>
        <family val="2"/>
      </rPr>
      <t>Newsletter Mailout</t>
    </r>
    <r>
      <rPr>
        <sz val="10"/>
        <color theme="1"/>
        <rFont val="Tahoma"/>
        <family val="2"/>
      </rPr>
      <t xml:space="preserve"> - $13,016.14 - Gazette printing, flyers, 2018 - non ad valorem assessments postage x 2</t>
    </r>
  </si>
  <si>
    <r>
      <rPr>
        <u/>
        <sz val="10"/>
        <color theme="1"/>
        <rFont val="Tahoma"/>
        <family val="2"/>
      </rPr>
      <t xml:space="preserve">General Insurance </t>
    </r>
    <r>
      <rPr>
        <sz val="10"/>
        <color theme="1"/>
        <rFont val="Tahoma"/>
        <family val="2"/>
      </rPr>
      <t xml:space="preserve">- $$116,399.10 - Increase in Workers Compensation MOD Rate from 1.35 to 1.45 due to injuries and claims  </t>
    </r>
  </si>
  <si>
    <r>
      <rPr>
        <u/>
        <sz val="10"/>
        <color theme="1"/>
        <rFont val="Tahoma"/>
        <family val="2"/>
      </rPr>
      <t>Capital Equipment</t>
    </r>
    <r>
      <rPr>
        <sz val="10"/>
        <color theme="1"/>
        <rFont val="Tahoma"/>
        <family val="2"/>
      </rPr>
      <t xml:space="preserve"> - $304.85 - Art Appraisal - non budgeted item</t>
    </r>
  </si>
  <si>
    <r>
      <rPr>
        <u/>
        <sz val="10"/>
        <color theme="1"/>
        <rFont val="Tahoma"/>
        <family val="2"/>
      </rPr>
      <t xml:space="preserve">FICA </t>
    </r>
    <r>
      <rPr>
        <sz val="10"/>
        <color theme="1"/>
        <rFont val="Tahoma"/>
        <family val="2"/>
      </rPr>
      <t>- $52,734.52 - Over Budget</t>
    </r>
  </si>
  <si>
    <r>
      <rPr>
        <u/>
        <sz val="10"/>
        <color theme="1"/>
        <rFont val="Tahoma"/>
        <family val="2"/>
      </rPr>
      <t>Medicare</t>
    </r>
    <r>
      <rPr>
        <sz val="10"/>
        <color theme="1"/>
        <rFont val="Tahoma"/>
        <family val="2"/>
      </rPr>
      <t xml:space="preserve"> - $12,333.22 - Over Budget </t>
    </r>
  </si>
  <si>
    <r>
      <rPr>
        <u/>
        <sz val="10"/>
        <color theme="1"/>
        <rFont val="Tahoma"/>
        <family val="2"/>
      </rPr>
      <t>Retirement</t>
    </r>
    <r>
      <rPr>
        <sz val="10"/>
        <color theme="1"/>
        <rFont val="Tahoma"/>
        <family val="2"/>
      </rPr>
      <t xml:space="preserve"> - $146,271.20 - Over Budget</t>
    </r>
  </si>
  <si>
    <r>
      <rPr>
        <u/>
        <sz val="10"/>
        <color theme="1"/>
        <rFont val="Tahoma"/>
        <family val="2"/>
      </rPr>
      <t>Salaries</t>
    </r>
    <r>
      <rPr>
        <sz val="10"/>
        <color theme="1"/>
        <rFont val="Tahoma"/>
        <family val="2"/>
      </rPr>
      <t xml:space="preserve"> -$ 779,289.85 -  Increase due to payout of comp, PTO hrs &amp; Admin Pay, staffing shortages and events worked but not budgeted </t>
    </r>
  </si>
  <si>
    <t>Square Card Readers $6.65, Holiday Movie Night Expenses $248.32, Uplighting $421.87</t>
  </si>
  <si>
    <t>001 5191 001 7351 IPO #16 Sunset Bay Milling &amp; Resurf</t>
  </si>
  <si>
    <t xml:space="preserve">001 5193 000 8473 Surveillance Camera's - WRC </t>
  </si>
  <si>
    <t>Landscape Services Town Hall $1,942.50</t>
  </si>
  <si>
    <r>
      <rPr>
        <u/>
        <sz val="10"/>
        <color theme="1"/>
        <rFont val="Tahoma"/>
        <family val="2"/>
      </rPr>
      <t>DBC Improvements</t>
    </r>
    <r>
      <rPr>
        <sz val="10"/>
        <color theme="1"/>
        <rFont val="Tahoma"/>
        <family val="2"/>
      </rPr>
      <t xml:space="preserve"> - $25,162.50 - $5,000.00, Memorial, Town Clock $15,371.00, Maingate Talent $400.00, Orange Bulb Lighting $1,772.16,</t>
    </r>
  </si>
  <si>
    <t xml:space="preserve">Historical Preservation Committee - Fund Balance </t>
  </si>
  <si>
    <t xml:space="preserve">Parks &amp; Recreation Committee - Fund Balance </t>
  </si>
  <si>
    <t xml:space="preserve">Downtown Business Committee - Fund Balance </t>
  </si>
  <si>
    <t xml:space="preserve">Tree Board Committee - Fund Balance </t>
  </si>
  <si>
    <t xml:space="preserve">Tree Mitigation - Fund Balance </t>
  </si>
  <si>
    <t xml:space="preserve">Contingency Reserve </t>
  </si>
  <si>
    <t xml:space="preserve">For FY 17/18, without amendments, the expenditures exceeded revenues by $397,658.72. Will be offset by the Town's SW reserve fund balance. </t>
  </si>
  <si>
    <t xml:space="preserve">Expenditures exceeded Revenues due to the 1st &amp; Forest Street Stormwater Project and unanticipated non budgeted overages. </t>
  </si>
  <si>
    <t xml:space="preserve">Town submitted Project to FRDAP for grant monies, approx $175,000.00 for reimbursement of improvments completed. </t>
  </si>
  <si>
    <t xml:space="preserve">by the Town's reserve fund balance. </t>
  </si>
  <si>
    <t>believe costs to be what is projected.  In FY 17/18, without amendments, the expenditures exceeded revenue by $81,54,566.50, to be used</t>
  </si>
  <si>
    <t xml:space="preserve">The amended budget contingency reserve is cushioned to cover any carry over or unaccounted expenditures.  Town Mgr and Finance Dir </t>
  </si>
  <si>
    <t xml:space="preserve">Windermere Wine &amp; Dine - Fund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</si>
</sst>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  <numFmt numFmtId="165" formatCode="[$-409]mmmm\ d\,\ 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u/>
      <sz val="9"/>
      <color theme="1"/>
      <name val="Tahoma"/>
      <family val="2"/>
    </font>
    <font>
      <b/>
      <sz val="10"/>
      <color rgb="FFFF0000"/>
      <name val="Tahoma"/>
      <family val="2"/>
    </font>
    <font>
      <b/>
      <sz val="9"/>
      <name val="Tahoma"/>
      <family val="2"/>
    </font>
    <font>
      <u/>
      <sz val="10"/>
      <color theme="1"/>
      <name val="Tahoma"/>
      <family val="2"/>
    </font>
    <font>
      <sz val="9"/>
      <name val="Arial Unicode MS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/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/>
    <xf numFmtId="0" fontId="4" fillId="0" borderId="0" xfId="0" applyFont="1"/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left" wrapText="1"/>
    </xf>
    <xf numFmtId="0" fontId="4" fillId="0" borderId="0" xfId="0" applyFont="1" applyAlignment="1"/>
    <xf numFmtId="0" fontId="5" fillId="0" borderId="0" xfId="0" applyFont="1" applyAlignment="1"/>
    <xf numFmtId="49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top"/>
    </xf>
    <xf numFmtId="0" fontId="7" fillId="0" borderId="0" xfId="0" applyFont="1"/>
    <xf numFmtId="49" fontId="8" fillId="0" borderId="0" xfId="0" applyNumberFormat="1" applyFont="1" applyAlignment="1">
      <alignment horizontal="left" wrapText="1"/>
    </xf>
    <xf numFmtId="0" fontId="7" fillId="0" borderId="0" xfId="0" applyFont="1" applyAlignment="1"/>
    <xf numFmtId="0" fontId="8" fillId="0" borderId="0" xfId="0" applyFont="1" applyAlignment="1"/>
    <xf numFmtId="164" fontId="7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/>
    <xf numFmtId="164" fontId="4" fillId="0" borderId="2" xfId="0" applyNumberFormat="1" applyFont="1" applyBorder="1" applyAlignment="1">
      <alignment horizontal="right" vertical="top"/>
    </xf>
    <xf numFmtId="0" fontId="4" fillId="0" borderId="0" xfId="0" applyFont="1" applyFill="1"/>
    <xf numFmtId="49" fontId="5" fillId="0" borderId="0" xfId="0" applyNumberFormat="1" applyFont="1" applyFill="1" applyAlignment="1">
      <alignment horizontal="left" wrapText="1"/>
    </xf>
    <xf numFmtId="0" fontId="4" fillId="0" borderId="0" xfId="0" applyFont="1" applyFill="1" applyAlignment="1"/>
    <xf numFmtId="0" fontId="5" fillId="0" borderId="0" xfId="0" applyFont="1" applyFill="1" applyAlignment="1"/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wrapText="1"/>
    </xf>
    <xf numFmtId="165" fontId="6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/>
    <xf numFmtId="4" fontId="4" fillId="0" borderId="0" xfId="0" applyNumberFormat="1" applyFont="1"/>
    <xf numFmtId="0" fontId="3" fillId="0" borderId="0" xfId="0" applyFont="1" applyFill="1"/>
    <xf numFmtId="0" fontId="1" fillId="0" borderId="0" xfId="0" applyFont="1"/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 wrapText="1"/>
    </xf>
    <xf numFmtId="0" fontId="5" fillId="0" borderId="0" xfId="0" applyFont="1"/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40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readingOrder="1"/>
    </xf>
    <xf numFmtId="0" fontId="4" fillId="0" borderId="0" xfId="0" applyNumberFormat="1" applyFont="1" applyAlignment="1">
      <alignment readingOrder="1"/>
    </xf>
    <xf numFmtId="0" fontId="4" fillId="0" borderId="0" xfId="0" applyFont="1" applyAlignment="1">
      <alignment horizontal="left"/>
    </xf>
    <xf numFmtId="4" fontId="4" fillId="0" borderId="0" xfId="0" applyNumberFormat="1" applyFont="1" applyFill="1" applyAlignment="1">
      <alignment horizontal="center"/>
    </xf>
    <xf numFmtId="4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0" xfId="0" applyFont="1"/>
    <xf numFmtId="0" fontId="4" fillId="0" borderId="0" xfId="0" applyFont="1" applyBorder="1"/>
    <xf numFmtId="0" fontId="11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0" fontId="3" fillId="0" borderId="0" xfId="0" applyFont="1" applyAlignment="1"/>
    <xf numFmtId="49" fontId="4" fillId="0" borderId="0" xfId="0" applyNumberFormat="1" applyFont="1" applyBorder="1" applyAlignment="1"/>
    <xf numFmtId="0" fontId="11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165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40" fontId="1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 applyProtection="1">
      <alignment horizontal="left" vertical="top" wrapText="1"/>
    </xf>
    <xf numFmtId="0" fontId="15" fillId="0" borderId="0" xfId="0" applyNumberFormat="1" applyFont="1" applyBorder="1" applyAlignment="1" applyProtection="1"/>
    <xf numFmtId="0" fontId="0" fillId="0" borderId="0" xfId="0" applyNumberFormat="1" applyBorder="1" applyAlignment="1">
      <alignment horizontal="left" vertical="top" wrapText="1"/>
    </xf>
    <xf numFmtId="164" fontId="0" fillId="0" borderId="0" xfId="0" applyNumberFormat="1" applyBorder="1" applyAlignment="1">
      <alignment vertical="top"/>
    </xf>
    <xf numFmtId="0" fontId="16" fillId="0" borderId="0" xfId="0" applyNumberFormat="1" applyFont="1" applyBorder="1" applyAlignment="1" applyProtection="1">
      <alignment horizontal="left" vertical="top" wrapText="1"/>
    </xf>
    <xf numFmtId="164" fontId="16" fillId="0" borderId="1" xfId="0" applyNumberFormat="1" applyFont="1" applyBorder="1" applyAlignment="1" applyProtection="1">
      <alignment vertical="top"/>
    </xf>
    <xf numFmtId="0" fontId="14" fillId="0" borderId="0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 applyProtection="1">
      <alignment vertical="top"/>
    </xf>
    <xf numFmtId="4" fontId="16" fillId="0" borderId="0" xfId="0" applyNumberFormat="1" applyFont="1" applyBorder="1" applyAlignment="1" applyProtection="1">
      <alignment vertical="top" wrapText="1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/>
    <xf numFmtId="0" fontId="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/>
    <xf numFmtId="164" fontId="0" fillId="0" borderId="0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4" fontId="0" fillId="0" borderId="0" xfId="1" applyNumberFormat="1" applyFont="1"/>
    <xf numFmtId="4" fontId="1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/>
    <xf numFmtId="0" fontId="0" fillId="0" borderId="0" xfId="0" applyFont="1"/>
    <xf numFmtId="164" fontId="18" fillId="0" borderId="1" xfId="0" applyNumberFormat="1" applyFont="1" applyBorder="1" applyAlignment="1" applyProtection="1">
      <alignment vertical="top"/>
    </xf>
    <xf numFmtId="4" fontId="0" fillId="0" borderId="0" xfId="0" applyNumberFormat="1" applyFont="1"/>
    <xf numFmtId="0" fontId="0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 applyProtection="1">
      <alignment horizontal="left" vertical="top" wrapText="1"/>
    </xf>
    <xf numFmtId="164" fontId="0" fillId="0" borderId="0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2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64" fontId="0" fillId="0" borderId="2" xfId="0" applyNumberFormat="1" applyBorder="1" applyAlignment="1">
      <alignment vertical="top"/>
    </xf>
    <xf numFmtId="4" fontId="4" fillId="0" borderId="0" xfId="0" applyNumberFormat="1" applyFont="1" applyAlignment="1"/>
    <xf numFmtId="164" fontId="0" fillId="0" borderId="0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Alignment="1"/>
    <xf numFmtId="0" fontId="20" fillId="0" borderId="0" xfId="0" applyFont="1"/>
    <xf numFmtId="0" fontId="4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/>
    <xf numFmtId="0" fontId="21" fillId="0" borderId="0" xfId="0" applyFont="1"/>
    <xf numFmtId="4" fontId="9" fillId="0" borderId="0" xfId="0" applyNumberFormat="1" applyFont="1" applyAlignment="1">
      <alignment vertical="center"/>
    </xf>
    <xf numFmtId="4" fontId="0" fillId="0" borderId="0" xfId="0" applyNumberFormat="1" applyBorder="1" applyAlignment="1">
      <alignment vertical="top"/>
    </xf>
    <xf numFmtId="4" fontId="0" fillId="0" borderId="0" xfId="0" applyNumberFormat="1"/>
    <xf numFmtId="39" fontId="0" fillId="0" borderId="0" xfId="1" applyNumberFormat="1" applyFont="1" applyBorder="1" applyAlignment="1">
      <alignment vertical="top"/>
    </xf>
    <xf numFmtId="39" fontId="0" fillId="0" borderId="0" xfId="1" applyNumberFormat="1" applyFont="1" applyAlignment="1">
      <alignment vertical="center"/>
    </xf>
    <xf numFmtId="43" fontId="7" fillId="0" borderId="0" xfId="1" applyFont="1" applyAlignment="1"/>
    <xf numFmtId="39" fontId="18" fillId="0" borderId="1" xfId="1" applyNumberFormat="1" applyFont="1" applyBorder="1" applyAlignment="1" applyProtection="1">
      <alignment vertical="top"/>
    </xf>
    <xf numFmtId="164" fontId="18" fillId="0" borderId="1" xfId="0" applyNumberFormat="1" applyFont="1" applyBorder="1" applyAlignment="1" applyProtection="1">
      <alignment horizontal="right" vertical="top"/>
    </xf>
    <xf numFmtId="0" fontId="0" fillId="0" borderId="0" xfId="0" applyFont="1" applyAlignment="1">
      <alignment horizontal="right"/>
    </xf>
    <xf numFmtId="164" fontId="7" fillId="0" borderId="2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CF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E90"/>
  <sheetViews>
    <sheetView showGridLines="0" tabSelected="1" workbookViewId="0">
      <pane ySplit="3" topLeftCell="A55" activePane="bottomLeft" state="frozen"/>
      <selection pane="bottomLeft" activeCell="J64" sqref="J64"/>
    </sheetView>
  </sheetViews>
  <sheetFormatPr defaultColWidth="9.140625" defaultRowHeight="11.25"/>
  <cols>
    <col min="1" max="1" width="39.7109375" style="13" customWidth="1"/>
    <col min="2" max="2" width="15.5703125" style="13" customWidth="1"/>
    <col min="3" max="3" width="14.5703125" style="13" customWidth="1"/>
    <col min="4" max="4" width="15.85546875" style="13" customWidth="1"/>
    <col min="5" max="5" width="11.5703125" style="13" bestFit="1" customWidth="1"/>
    <col min="6" max="16384" width="9.140625" style="13"/>
  </cols>
  <sheetData>
    <row r="1" spans="1:4" ht="21.75" customHeight="1">
      <c r="A1" s="149" t="s">
        <v>185</v>
      </c>
      <c r="B1" s="149"/>
      <c r="C1" s="149"/>
    </row>
    <row r="2" spans="1:4" ht="16.5" customHeight="1">
      <c r="A2" s="30">
        <v>43373</v>
      </c>
      <c r="B2" s="46"/>
      <c r="C2" s="46"/>
      <c r="D2" s="13" t="s">
        <v>160</v>
      </c>
    </row>
    <row r="3" spans="1:4" ht="44.25" customHeight="1">
      <c r="A3" s="33" t="s">
        <v>306</v>
      </c>
      <c r="B3" s="31" t="s">
        <v>370</v>
      </c>
      <c r="C3" s="31" t="s">
        <v>371</v>
      </c>
      <c r="D3" s="31" t="s">
        <v>372</v>
      </c>
    </row>
    <row r="4" spans="1:4" s="15" customFormat="1" ht="15" customHeight="1">
      <c r="A4" s="14" t="s">
        <v>132</v>
      </c>
      <c r="B4" s="32"/>
      <c r="C4" s="32"/>
      <c r="D4" s="32"/>
    </row>
    <row r="5" spans="1:4" ht="15" customHeight="1">
      <c r="A5" s="18" t="s">
        <v>134</v>
      </c>
      <c r="B5" s="17" t="s">
        <v>160</v>
      </c>
      <c r="C5" s="17" t="s">
        <v>160</v>
      </c>
      <c r="D5" s="17" t="s">
        <v>160</v>
      </c>
    </row>
    <row r="6" spans="1:4" s="48" customFormat="1" ht="15" customHeight="1">
      <c r="A6" s="47" t="s">
        <v>135</v>
      </c>
      <c r="B6" s="49">
        <v>2014457.48</v>
      </c>
      <c r="C6" s="49">
        <v>2006829</v>
      </c>
      <c r="D6" s="49">
        <f>B6</f>
        <v>2014457.48</v>
      </c>
    </row>
    <row r="7" spans="1:4" s="48" customFormat="1" ht="15" customHeight="1">
      <c r="A7" s="47" t="s">
        <v>136</v>
      </c>
      <c r="B7" s="49">
        <v>101869.87</v>
      </c>
      <c r="C7" s="49">
        <v>101880</v>
      </c>
      <c r="D7" s="49">
        <f t="shared" ref="D7:D55" si="0">B7</f>
        <v>101869.87</v>
      </c>
    </row>
    <row r="8" spans="1:4" s="48" customFormat="1" ht="15" customHeight="1">
      <c r="A8" s="47" t="s">
        <v>152</v>
      </c>
      <c r="B8" s="49">
        <v>302171.03999999998</v>
      </c>
      <c r="C8" s="49">
        <v>300000</v>
      </c>
      <c r="D8" s="49">
        <f t="shared" si="0"/>
        <v>302171.03999999998</v>
      </c>
    </row>
    <row r="9" spans="1:4" s="48" customFormat="1" ht="15" customHeight="1">
      <c r="A9" s="47" t="s">
        <v>153</v>
      </c>
      <c r="B9" s="49">
        <v>24933.16</v>
      </c>
      <c r="C9" s="49">
        <v>26000</v>
      </c>
      <c r="D9" s="49">
        <f t="shared" si="0"/>
        <v>24933.16</v>
      </c>
    </row>
    <row r="10" spans="1:4" s="48" customFormat="1" ht="15" customHeight="1">
      <c r="A10" s="47" t="s">
        <v>154</v>
      </c>
      <c r="B10" s="49">
        <v>23323.57</v>
      </c>
      <c r="C10" s="49">
        <v>24000</v>
      </c>
      <c r="D10" s="49">
        <f t="shared" si="0"/>
        <v>23323.57</v>
      </c>
    </row>
    <row r="11" spans="1:4" s="48" customFormat="1" ht="15" customHeight="1">
      <c r="A11" s="47" t="s">
        <v>155</v>
      </c>
      <c r="B11" s="49">
        <v>216299.05</v>
      </c>
      <c r="C11" s="49">
        <v>200000</v>
      </c>
      <c r="D11" s="49">
        <f t="shared" si="0"/>
        <v>216299.05</v>
      </c>
    </row>
    <row r="12" spans="1:4" s="48" customFormat="1" ht="15" customHeight="1">
      <c r="A12" s="47" t="s">
        <v>156</v>
      </c>
      <c r="B12" s="49">
        <v>8967.24</v>
      </c>
      <c r="C12" s="49">
        <v>10000</v>
      </c>
      <c r="D12" s="49">
        <f t="shared" si="0"/>
        <v>8967.24</v>
      </c>
    </row>
    <row r="13" spans="1:4" s="48" customFormat="1" ht="15" customHeight="1">
      <c r="A13" s="47" t="s">
        <v>157</v>
      </c>
      <c r="B13" s="49">
        <v>302818.90999999997</v>
      </c>
      <c r="C13" s="49">
        <v>125000</v>
      </c>
      <c r="D13" s="49">
        <f t="shared" si="0"/>
        <v>302818.90999999997</v>
      </c>
    </row>
    <row r="14" spans="1:4" s="48" customFormat="1" ht="15" customHeight="1">
      <c r="A14" s="47" t="s">
        <v>162</v>
      </c>
      <c r="B14" s="49">
        <v>9051.4500000000007</v>
      </c>
      <c r="C14" s="49">
        <v>20000</v>
      </c>
      <c r="D14" s="49">
        <f t="shared" si="0"/>
        <v>9051.4500000000007</v>
      </c>
    </row>
    <row r="15" spans="1:4" s="48" customFormat="1" ht="15" customHeight="1">
      <c r="A15" s="47" t="s">
        <v>163</v>
      </c>
      <c r="B15" s="49">
        <v>8172.04</v>
      </c>
      <c r="C15" s="49">
        <v>0</v>
      </c>
      <c r="D15" s="49">
        <f t="shared" si="0"/>
        <v>8172.04</v>
      </c>
    </row>
    <row r="16" spans="1:4" s="48" customFormat="1" ht="15" customHeight="1">
      <c r="A16" s="47" t="s">
        <v>150</v>
      </c>
      <c r="B16" s="49">
        <v>233497.4</v>
      </c>
      <c r="C16" s="49">
        <v>215000</v>
      </c>
      <c r="D16" s="49">
        <f t="shared" si="0"/>
        <v>233497.4</v>
      </c>
    </row>
    <row r="17" spans="1:4" s="48" customFormat="1" ht="15" customHeight="1">
      <c r="A17" s="47" t="s">
        <v>151</v>
      </c>
      <c r="B17" s="49">
        <v>12897.28</v>
      </c>
      <c r="C17" s="49">
        <v>13500</v>
      </c>
      <c r="D17" s="49">
        <f t="shared" si="0"/>
        <v>12897.28</v>
      </c>
    </row>
    <row r="18" spans="1:4" s="48" customFormat="1" ht="15" customHeight="1">
      <c r="A18" s="48" t="s">
        <v>331</v>
      </c>
      <c r="B18" s="49">
        <v>556245.74</v>
      </c>
      <c r="C18" s="49">
        <v>597404</v>
      </c>
      <c r="D18" s="49">
        <f t="shared" si="0"/>
        <v>556245.74</v>
      </c>
    </row>
    <row r="19" spans="1:4" s="48" customFormat="1" ht="15" customHeight="1">
      <c r="A19" s="48" t="s">
        <v>294</v>
      </c>
      <c r="B19" s="49">
        <v>7364.95</v>
      </c>
      <c r="C19" s="49">
        <v>5000</v>
      </c>
      <c r="D19" s="49">
        <f t="shared" si="0"/>
        <v>7364.95</v>
      </c>
    </row>
    <row r="20" spans="1:4" s="48" customFormat="1" ht="15" customHeight="1">
      <c r="A20" s="47" t="s">
        <v>377</v>
      </c>
      <c r="B20" s="49">
        <v>10621.32</v>
      </c>
      <c r="C20" s="49">
        <v>11547</v>
      </c>
      <c r="D20" s="49">
        <f>B20</f>
        <v>10621.32</v>
      </c>
    </row>
    <row r="21" spans="1:4" s="48" customFormat="1" ht="15" customHeight="1">
      <c r="A21" s="47" t="s">
        <v>149</v>
      </c>
      <c r="B21" s="49">
        <v>12828.8</v>
      </c>
      <c r="C21" s="49">
        <v>13200</v>
      </c>
      <c r="D21" s="49">
        <f t="shared" si="0"/>
        <v>12828.8</v>
      </c>
    </row>
    <row r="22" spans="1:4" s="48" customFormat="1" ht="15" customHeight="1">
      <c r="A22" s="47" t="s">
        <v>158</v>
      </c>
      <c r="B22" s="49">
        <v>9502</v>
      </c>
      <c r="C22" s="49">
        <v>7500</v>
      </c>
      <c r="D22" s="49">
        <f t="shared" si="0"/>
        <v>9502</v>
      </c>
    </row>
    <row r="23" spans="1:4" s="48" customFormat="1" ht="15" customHeight="1">
      <c r="A23" s="47" t="s">
        <v>378</v>
      </c>
      <c r="B23" s="49">
        <v>6735</v>
      </c>
      <c r="C23" s="49">
        <v>0</v>
      </c>
      <c r="D23" s="49">
        <f>B23</f>
        <v>6735</v>
      </c>
    </row>
    <row r="24" spans="1:4" s="48" customFormat="1" ht="15" customHeight="1">
      <c r="A24" s="47" t="s">
        <v>379</v>
      </c>
      <c r="B24" s="49">
        <v>1122.5</v>
      </c>
      <c r="C24" s="49">
        <v>0</v>
      </c>
      <c r="D24" s="49">
        <f>B24</f>
        <v>1122.5</v>
      </c>
    </row>
    <row r="25" spans="1:4" s="48" customFormat="1" ht="15" customHeight="1">
      <c r="A25" s="47" t="s">
        <v>295</v>
      </c>
      <c r="B25" s="49">
        <v>0</v>
      </c>
      <c r="C25" s="49">
        <v>10000</v>
      </c>
      <c r="D25" s="49">
        <f t="shared" si="0"/>
        <v>0</v>
      </c>
    </row>
    <row r="26" spans="1:4" s="48" customFormat="1" ht="15" customHeight="1">
      <c r="A26" s="47" t="s">
        <v>159</v>
      </c>
      <c r="B26" s="49">
        <v>483631.5</v>
      </c>
      <c r="C26" s="49">
        <v>467742</v>
      </c>
      <c r="D26" s="49">
        <f>B26</f>
        <v>483631.5</v>
      </c>
    </row>
    <row r="27" spans="1:4" s="48" customFormat="1" ht="15" customHeight="1">
      <c r="A27" s="47" t="s">
        <v>170</v>
      </c>
      <c r="B27" s="49">
        <v>929.94</v>
      </c>
      <c r="C27" s="49">
        <v>0</v>
      </c>
      <c r="D27" s="49">
        <f>B27</f>
        <v>929.94</v>
      </c>
    </row>
    <row r="28" spans="1:4" s="48" customFormat="1" ht="15" customHeight="1">
      <c r="A28" s="47" t="s">
        <v>171</v>
      </c>
      <c r="B28" s="49">
        <v>3863.66</v>
      </c>
      <c r="C28" s="49">
        <v>0</v>
      </c>
      <c r="D28" s="49">
        <f>B28</f>
        <v>3863.66</v>
      </c>
    </row>
    <row r="29" spans="1:4" s="48" customFormat="1" ht="15" customHeight="1">
      <c r="A29" s="47" t="s">
        <v>164</v>
      </c>
      <c r="B29" s="49">
        <v>196</v>
      </c>
      <c r="C29" s="49">
        <v>0</v>
      </c>
      <c r="D29" s="49">
        <f t="shared" si="0"/>
        <v>196</v>
      </c>
    </row>
    <row r="30" spans="1:4" s="48" customFormat="1" ht="15" customHeight="1">
      <c r="A30" s="47" t="s">
        <v>137</v>
      </c>
      <c r="B30" s="49">
        <v>122280.1</v>
      </c>
      <c r="C30" s="49">
        <v>120602</v>
      </c>
      <c r="D30" s="49">
        <f>B30</f>
        <v>122280.1</v>
      </c>
    </row>
    <row r="31" spans="1:4" s="48" customFormat="1" ht="15" customHeight="1">
      <c r="A31" s="47" t="s">
        <v>138</v>
      </c>
      <c r="B31" s="49">
        <v>10019.94</v>
      </c>
      <c r="C31" s="49">
        <v>6500</v>
      </c>
      <c r="D31" s="49">
        <f t="shared" si="0"/>
        <v>10019.94</v>
      </c>
    </row>
    <row r="32" spans="1:4" s="48" customFormat="1" ht="15" customHeight="1">
      <c r="A32" s="47" t="s">
        <v>139</v>
      </c>
      <c r="B32" s="49">
        <v>9979.89</v>
      </c>
      <c r="C32" s="49">
        <v>6000</v>
      </c>
      <c r="D32" s="49">
        <f t="shared" si="0"/>
        <v>9979.89</v>
      </c>
    </row>
    <row r="33" spans="1:4" s="48" customFormat="1" ht="15" customHeight="1">
      <c r="A33" s="47" t="s">
        <v>351</v>
      </c>
      <c r="B33" s="49">
        <v>32222.15</v>
      </c>
      <c r="C33" s="49">
        <v>22000</v>
      </c>
      <c r="D33" s="49">
        <f t="shared" si="0"/>
        <v>32222.15</v>
      </c>
    </row>
    <row r="34" spans="1:4" s="48" customFormat="1" ht="15" customHeight="1">
      <c r="A34" s="47" t="s">
        <v>140</v>
      </c>
      <c r="B34" s="49">
        <v>289659.93</v>
      </c>
      <c r="C34" s="49">
        <v>300491</v>
      </c>
      <c r="D34" s="49">
        <f t="shared" si="0"/>
        <v>289659.93</v>
      </c>
    </row>
    <row r="35" spans="1:4" s="48" customFormat="1" ht="15" customHeight="1">
      <c r="A35" s="47" t="s">
        <v>141</v>
      </c>
      <c r="B35" s="49">
        <v>11961.34</v>
      </c>
      <c r="C35" s="49">
        <v>18000</v>
      </c>
      <c r="D35" s="49">
        <f t="shared" si="0"/>
        <v>11961.34</v>
      </c>
    </row>
    <row r="36" spans="1:4" s="48" customFormat="1" ht="15" customHeight="1">
      <c r="A36" s="47" t="s">
        <v>172</v>
      </c>
      <c r="B36" s="49">
        <v>1444.62</v>
      </c>
      <c r="C36" s="49">
        <v>0</v>
      </c>
      <c r="D36" s="49">
        <f t="shared" si="0"/>
        <v>1444.62</v>
      </c>
    </row>
    <row r="37" spans="1:4" s="48" customFormat="1" ht="15" customHeight="1">
      <c r="A37" s="47" t="s">
        <v>380</v>
      </c>
      <c r="B37" s="49">
        <v>1.25</v>
      </c>
      <c r="C37" s="49">
        <v>0</v>
      </c>
      <c r="D37" s="49">
        <f t="shared" si="0"/>
        <v>1.25</v>
      </c>
    </row>
    <row r="38" spans="1:4" s="48" customFormat="1" ht="15" customHeight="1">
      <c r="A38" s="47" t="s">
        <v>165</v>
      </c>
      <c r="B38" s="49">
        <v>1740</v>
      </c>
      <c r="C38" s="49">
        <v>10000</v>
      </c>
      <c r="D38" s="49">
        <f t="shared" si="0"/>
        <v>1740</v>
      </c>
    </row>
    <row r="39" spans="1:4" s="48" customFormat="1" ht="15" customHeight="1">
      <c r="A39" s="47" t="s">
        <v>143</v>
      </c>
      <c r="B39" s="49">
        <v>17286.16</v>
      </c>
      <c r="C39" s="49">
        <v>13000</v>
      </c>
      <c r="D39" s="49">
        <f t="shared" si="0"/>
        <v>17286.16</v>
      </c>
    </row>
    <row r="40" spans="1:4" s="48" customFormat="1" ht="15" customHeight="1">
      <c r="A40" s="47" t="s">
        <v>284</v>
      </c>
      <c r="B40" s="49">
        <v>87486.15</v>
      </c>
      <c r="C40" s="49">
        <v>86000</v>
      </c>
      <c r="D40" s="49">
        <f t="shared" si="0"/>
        <v>87486.15</v>
      </c>
    </row>
    <row r="41" spans="1:4" s="48" customFormat="1" ht="15" customHeight="1">
      <c r="A41" s="47" t="s">
        <v>144</v>
      </c>
      <c r="B41" s="49">
        <v>0</v>
      </c>
      <c r="C41" s="49">
        <v>7500</v>
      </c>
      <c r="D41" s="49">
        <f t="shared" si="0"/>
        <v>0</v>
      </c>
    </row>
    <row r="42" spans="1:4" s="48" customFormat="1" ht="15" customHeight="1">
      <c r="A42" s="48" t="s">
        <v>209</v>
      </c>
      <c r="B42" s="49">
        <v>1533.08</v>
      </c>
      <c r="C42" s="49">
        <v>0</v>
      </c>
      <c r="D42" s="49">
        <f t="shared" si="0"/>
        <v>1533.08</v>
      </c>
    </row>
    <row r="43" spans="1:4" s="48" customFormat="1" ht="15" customHeight="1">
      <c r="A43" s="47" t="s">
        <v>168</v>
      </c>
      <c r="B43" s="49">
        <v>1170</v>
      </c>
      <c r="C43" s="49">
        <v>1250</v>
      </c>
      <c r="D43" s="49">
        <f t="shared" si="0"/>
        <v>1170</v>
      </c>
    </row>
    <row r="44" spans="1:4" s="48" customFormat="1" ht="15" customHeight="1">
      <c r="A44" s="47" t="s">
        <v>208</v>
      </c>
      <c r="B44" s="49">
        <v>500</v>
      </c>
      <c r="C44" s="49">
        <v>500</v>
      </c>
      <c r="D44" s="49">
        <f t="shared" si="0"/>
        <v>500</v>
      </c>
    </row>
    <row r="45" spans="1:4" s="48" customFormat="1" ht="15" customHeight="1">
      <c r="A45" s="47" t="s">
        <v>142</v>
      </c>
      <c r="B45" s="49">
        <v>39572.22</v>
      </c>
      <c r="C45" s="49">
        <v>25000</v>
      </c>
      <c r="D45" s="49">
        <f t="shared" ref="D45:D50" si="1">B45</f>
        <v>39572.22</v>
      </c>
    </row>
    <row r="46" spans="1:4" s="48" customFormat="1" ht="15" customHeight="1">
      <c r="A46" s="47" t="s">
        <v>145</v>
      </c>
      <c r="B46" s="49">
        <v>3375</v>
      </c>
      <c r="C46" s="49">
        <v>6500</v>
      </c>
      <c r="D46" s="49">
        <f t="shared" si="1"/>
        <v>3375</v>
      </c>
    </row>
    <row r="47" spans="1:4" s="48" customFormat="1" ht="15" customHeight="1">
      <c r="A47" s="47" t="s">
        <v>352</v>
      </c>
      <c r="B47" s="49">
        <v>3364.6</v>
      </c>
      <c r="C47" s="49">
        <v>5000</v>
      </c>
      <c r="D47" s="49">
        <f t="shared" si="1"/>
        <v>3364.6</v>
      </c>
    </row>
    <row r="48" spans="1:4" s="48" customFormat="1" ht="15" customHeight="1">
      <c r="A48" s="47" t="s">
        <v>381</v>
      </c>
      <c r="B48" s="49">
        <v>125</v>
      </c>
      <c r="C48" s="49">
        <v>0</v>
      </c>
      <c r="D48" s="49">
        <f t="shared" si="1"/>
        <v>125</v>
      </c>
    </row>
    <row r="49" spans="1:5" s="48" customFormat="1" ht="15" customHeight="1">
      <c r="A49" s="47" t="s">
        <v>174</v>
      </c>
      <c r="B49" s="49">
        <v>1260</v>
      </c>
      <c r="C49" s="49">
        <v>500</v>
      </c>
      <c r="D49" s="49">
        <f t="shared" si="1"/>
        <v>1260</v>
      </c>
    </row>
    <row r="50" spans="1:5" s="48" customFormat="1" ht="15" customHeight="1">
      <c r="A50" s="47" t="s">
        <v>161</v>
      </c>
      <c r="B50" s="49">
        <v>0</v>
      </c>
      <c r="C50" s="49">
        <v>750</v>
      </c>
      <c r="D50" s="49">
        <f t="shared" si="1"/>
        <v>0</v>
      </c>
    </row>
    <row r="51" spans="1:5" s="48" customFormat="1" ht="15" customHeight="1">
      <c r="A51" s="47" t="s">
        <v>169</v>
      </c>
      <c r="B51" s="49">
        <v>143110.5</v>
      </c>
      <c r="C51" s="49">
        <v>100000</v>
      </c>
      <c r="D51" s="49">
        <f t="shared" si="0"/>
        <v>143110.5</v>
      </c>
    </row>
    <row r="52" spans="1:5" s="48" customFormat="1" ht="15" customHeight="1">
      <c r="A52" s="47" t="s">
        <v>146</v>
      </c>
      <c r="B52" s="49">
        <v>1742</v>
      </c>
      <c r="C52" s="49">
        <v>750</v>
      </c>
      <c r="D52" s="49">
        <f t="shared" si="0"/>
        <v>1742</v>
      </c>
    </row>
    <row r="53" spans="1:5" s="48" customFormat="1" ht="15" customHeight="1">
      <c r="A53" s="47" t="s">
        <v>147</v>
      </c>
      <c r="B53" s="49">
        <v>6500</v>
      </c>
      <c r="C53" s="49">
        <v>0</v>
      </c>
      <c r="D53" s="49">
        <v>0</v>
      </c>
    </row>
    <row r="54" spans="1:5" s="48" customFormat="1" ht="15" customHeight="1">
      <c r="A54" s="47" t="s">
        <v>296</v>
      </c>
      <c r="B54" s="49">
        <v>32242.74</v>
      </c>
      <c r="C54" s="49">
        <v>39850</v>
      </c>
      <c r="D54" s="49">
        <f t="shared" si="0"/>
        <v>32242.74</v>
      </c>
    </row>
    <row r="55" spans="1:5" s="48" customFormat="1" ht="15" customHeight="1">
      <c r="A55" s="48" t="s">
        <v>275</v>
      </c>
      <c r="B55" s="49">
        <v>18492.75</v>
      </c>
      <c r="C55" s="49">
        <v>11741</v>
      </c>
      <c r="D55" s="49">
        <f t="shared" si="0"/>
        <v>18492.75</v>
      </c>
    </row>
    <row r="56" spans="1:5" s="48" customFormat="1" ht="15" customHeight="1">
      <c r="A56" s="48" t="s">
        <v>167</v>
      </c>
      <c r="B56" s="49">
        <v>43650</v>
      </c>
      <c r="C56" s="49">
        <v>39000</v>
      </c>
      <c r="D56" s="49">
        <f>B56</f>
        <v>43650</v>
      </c>
    </row>
    <row r="57" spans="1:5" s="48" customFormat="1" ht="15" customHeight="1">
      <c r="A57" s="48" t="s">
        <v>166</v>
      </c>
      <c r="B57" s="49">
        <v>27750</v>
      </c>
      <c r="C57" s="49">
        <v>32000</v>
      </c>
      <c r="D57" s="49">
        <f>B57</f>
        <v>27750</v>
      </c>
    </row>
    <row r="58" spans="1:5" s="48" customFormat="1" ht="15" customHeight="1">
      <c r="A58" s="47" t="s">
        <v>148</v>
      </c>
      <c r="B58" s="49">
        <v>0</v>
      </c>
      <c r="C58" s="49">
        <v>9000</v>
      </c>
      <c r="D58" s="49">
        <v>0</v>
      </c>
    </row>
    <row r="59" spans="1:5" s="48" customFormat="1" ht="15" customHeight="1">
      <c r="A59" s="47" t="s">
        <v>382</v>
      </c>
      <c r="B59" s="49">
        <v>7143</v>
      </c>
      <c r="C59" s="49">
        <v>0</v>
      </c>
      <c r="D59" s="49">
        <v>0</v>
      </c>
    </row>
    <row r="60" spans="1:5" s="48" customFormat="1" ht="15" customHeight="1">
      <c r="A60" s="48" t="s">
        <v>276</v>
      </c>
      <c r="B60" s="49">
        <v>56448.1</v>
      </c>
      <c r="C60" s="49">
        <v>45000</v>
      </c>
      <c r="D60" s="49">
        <f>B60</f>
        <v>56448.1</v>
      </c>
    </row>
    <row r="61" spans="1:5" s="48" customFormat="1" ht="15" customHeight="1">
      <c r="A61" s="47" t="s">
        <v>332</v>
      </c>
      <c r="B61" s="49">
        <v>0</v>
      </c>
      <c r="C61" s="49">
        <v>12500</v>
      </c>
      <c r="D61" s="49">
        <f t="shared" ref="D61:D64" si="2">B61</f>
        <v>0</v>
      </c>
    </row>
    <row r="62" spans="1:5" s="48" customFormat="1" ht="15" customHeight="1">
      <c r="A62" s="47" t="s">
        <v>333</v>
      </c>
      <c r="B62" s="49">
        <v>4103</v>
      </c>
      <c r="C62" s="49">
        <v>0</v>
      </c>
      <c r="D62" s="49">
        <f>B62</f>
        <v>4103</v>
      </c>
    </row>
    <row r="63" spans="1:5" s="48" customFormat="1" ht="15" customHeight="1">
      <c r="A63" s="47" t="s">
        <v>173</v>
      </c>
      <c r="B63" s="49">
        <v>0</v>
      </c>
      <c r="C63" s="49">
        <v>8500</v>
      </c>
      <c r="D63" s="148">
        <f t="shared" si="2"/>
        <v>0</v>
      </c>
    </row>
    <row r="64" spans="1:5" s="48" customFormat="1" ht="15" customHeight="1">
      <c r="A64" s="56" t="s">
        <v>133</v>
      </c>
      <c r="B64" s="57">
        <f>SUM(B4:B63)</f>
        <v>5327663.4200000009</v>
      </c>
      <c r="C64" s="57">
        <f>SUM(C6:C63)</f>
        <v>5082536</v>
      </c>
      <c r="D64" s="70">
        <f t="shared" si="2"/>
        <v>5327663.4200000009</v>
      </c>
      <c r="E64" s="58" t="s">
        <v>160</v>
      </c>
    </row>
    <row r="65" spans="1:4" s="48" customFormat="1" ht="15" customHeight="1">
      <c r="B65" s="59" t="s">
        <v>160</v>
      </c>
      <c r="D65" s="58">
        <f>SUM(D6:D63)</f>
        <v>5314020.4200000009</v>
      </c>
    </row>
    <row r="66" spans="1:4" s="48" customFormat="1" ht="15" customHeight="1">
      <c r="A66" s="60" t="s">
        <v>175</v>
      </c>
      <c r="D66" s="48" t="s">
        <v>160</v>
      </c>
    </row>
    <row r="67" spans="1:4" s="48" customFormat="1" ht="15" customHeight="1">
      <c r="A67" s="48" t="s">
        <v>176</v>
      </c>
      <c r="B67" s="49">
        <f>Legislative!B48</f>
        <v>170195.72999999998</v>
      </c>
      <c r="C67" s="49">
        <f>Legislative!C48</f>
        <v>91445</v>
      </c>
      <c r="D67" s="49">
        <f>Legislative!D48</f>
        <v>170226</v>
      </c>
    </row>
    <row r="68" spans="1:4" s="48" customFormat="1" ht="15" customHeight="1">
      <c r="A68" s="48" t="s">
        <v>177</v>
      </c>
      <c r="B68" s="49">
        <f>Administrative!B33</f>
        <v>340617.10000000003</v>
      </c>
      <c r="C68" s="49">
        <f>Administrative!C33</f>
        <v>319111</v>
      </c>
      <c r="D68" s="49">
        <f>Administrative!D33</f>
        <v>340829</v>
      </c>
    </row>
    <row r="69" spans="1:4" s="48" customFormat="1" ht="15" customHeight="1">
      <c r="A69" s="48" t="s">
        <v>178</v>
      </c>
      <c r="B69" s="49">
        <f>Clerk!B32</f>
        <v>102768.09999999999</v>
      </c>
      <c r="C69" s="49">
        <f>Clerk!C32</f>
        <v>117823</v>
      </c>
      <c r="D69" s="49">
        <f>Clerk!D32</f>
        <v>102776</v>
      </c>
    </row>
    <row r="70" spans="1:4" s="48" customFormat="1" ht="15" customHeight="1">
      <c r="A70" s="48" t="s">
        <v>297</v>
      </c>
      <c r="B70" s="49">
        <f>Finance!B50</f>
        <v>728808.84999999986</v>
      </c>
      <c r="C70" s="49">
        <f>Finance!C50</f>
        <v>765936</v>
      </c>
      <c r="D70" s="49">
        <f>Finance!D50</f>
        <v>728820</v>
      </c>
    </row>
    <row r="71" spans="1:4" s="48" customFormat="1" ht="15" customHeight="1">
      <c r="A71" s="48" t="s">
        <v>180</v>
      </c>
      <c r="B71" s="49">
        <f>DevelopmentServices!B12</f>
        <v>466619.15</v>
      </c>
      <c r="C71" s="49">
        <f>DevelopmentServices!C12</f>
        <v>186500</v>
      </c>
      <c r="D71" s="49">
        <f>DevelopmentServices!D12</f>
        <v>466621</v>
      </c>
    </row>
    <row r="72" spans="1:4" s="48" customFormat="1" ht="15" customHeight="1">
      <c r="A72" s="48" t="s">
        <v>181</v>
      </c>
      <c r="B72" s="49">
        <f>PublicWorks!B70</f>
        <v>843975.14</v>
      </c>
      <c r="C72" s="49">
        <f>PublicWorks!C70</f>
        <v>1245758</v>
      </c>
      <c r="D72" s="49">
        <f>PublicWorks!D70</f>
        <v>844000</v>
      </c>
    </row>
    <row r="73" spans="1:4" s="48" customFormat="1" ht="15" customHeight="1">
      <c r="A73" s="48" t="s">
        <v>354</v>
      </c>
      <c r="B73" s="49">
        <f>ParksRecreation!B16</f>
        <v>115546.18</v>
      </c>
      <c r="C73" s="49">
        <f>ParksRecreation!C16</f>
        <v>71150</v>
      </c>
      <c r="D73" s="49">
        <f>ParksRecreation!D16</f>
        <v>115549</v>
      </c>
    </row>
    <row r="74" spans="1:4" s="48" customFormat="1" ht="15" customHeight="1">
      <c r="A74" s="48" t="s">
        <v>182</v>
      </c>
      <c r="B74" s="49">
        <f>Police!B68</f>
        <v>2020277.8400000003</v>
      </c>
      <c r="C74" s="49">
        <f>Police!C68</f>
        <v>1975926</v>
      </c>
      <c r="D74" s="49">
        <f>Police!D68</f>
        <v>2020302</v>
      </c>
    </row>
    <row r="75" spans="1:4" s="48" customFormat="1" ht="15" customHeight="1">
      <c r="A75" s="48" t="s">
        <v>279</v>
      </c>
      <c r="B75" s="49">
        <f>LongRangePlanning!B7</f>
        <v>0</v>
      </c>
      <c r="C75" s="49">
        <f>LongRangePlanning!C7</f>
        <v>200</v>
      </c>
      <c r="D75" s="49">
        <f>LongRangePlanning!D7</f>
        <v>0</v>
      </c>
    </row>
    <row r="76" spans="1:4" s="48" customFormat="1" ht="15" customHeight="1">
      <c r="A76" s="48" t="s">
        <v>278</v>
      </c>
      <c r="B76" s="49">
        <f>ParksandRecreationCommittee!B25</f>
        <v>70593.570000000007</v>
      </c>
      <c r="C76" s="49">
        <f>ParksandRecreationCommittee!C25</f>
        <v>54000</v>
      </c>
      <c r="D76" s="49">
        <f>ParksandRecreationCommittee!D25</f>
        <v>70602</v>
      </c>
    </row>
    <row r="77" spans="1:4" s="48" customFormat="1" ht="15" customHeight="1">
      <c r="A77" s="48" t="s">
        <v>280</v>
      </c>
      <c r="B77" s="49">
        <f>TreeBoard!B15</f>
        <v>4342.34</v>
      </c>
      <c r="C77" s="49">
        <f>TreeBoard!C15</f>
        <v>12500</v>
      </c>
      <c r="D77" s="49">
        <f>TreeBoard!D15</f>
        <v>4345</v>
      </c>
    </row>
    <row r="78" spans="1:4" s="48" customFormat="1" ht="15" customHeight="1">
      <c r="A78" s="48" t="s">
        <v>281</v>
      </c>
      <c r="B78" s="49">
        <f>HistoricalPreservation!B12</f>
        <v>1345.6299999999999</v>
      </c>
      <c r="C78" s="49">
        <f>HistoricalPreservation!C12</f>
        <v>8500</v>
      </c>
      <c r="D78" s="49">
        <f>HistoricalPreservation!D12</f>
        <v>1347</v>
      </c>
    </row>
    <row r="79" spans="1:4" s="48" customFormat="1" ht="15" customHeight="1">
      <c r="A79" s="48" t="s">
        <v>282</v>
      </c>
      <c r="B79" s="49">
        <f>EldersCommittee!B7</f>
        <v>2270.5</v>
      </c>
      <c r="C79" s="49">
        <f>EldersCommittee!C7</f>
        <v>3000</v>
      </c>
      <c r="D79" s="49">
        <f>EldersCommittee!D7</f>
        <v>2271</v>
      </c>
    </row>
    <row r="80" spans="1:4" s="48" customFormat="1" ht="15" customHeight="1">
      <c r="A80" s="48" t="s">
        <v>283</v>
      </c>
      <c r="B80" s="49">
        <f>DevelopmentReviewBoard!B7</f>
        <v>0</v>
      </c>
      <c r="C80" s="49">
        <f>DevelopmentReviewBoard!C7</f>
        <v>200</v>
      </c>
      <c r="D80" s="49">
        <f>DevelopmentReviewBoard!D7</f>
        <v>0</v>
      </c>
    </row>
    <row r="81" spans="1:5" s="48" customFormat="1" ht="15" customHeight="1">
      <c r="A81" s="48" t="s">
        <v>277</v>
      </c>
      <c r="B81" s="49">
        <f>DowntownBusinessCommittee!B25</f>
        <v>114450.15999999997</v>
      </c>
      <c r="C81" s="49">
        <f>DowntownBusinessCommittee!C25</f>
        <v>122591</v>
      </c>
      <c r="D81" s="49">
        <f>DowntownBusinessCommittee!D25</f>
        <v>114458</v>
      </c>
    </row>
    <row r="82" spans="1:5" s="48" customFormat="1" ht="15" customHeight="1">
      <c r="A82" s="48" t="s">
        <v>183</v>
      </c>
      <c r="B82" s="49">
        <f>CodeEnforcement!B12</f>
        <v>24297.02</v>
      </c>
      <c r="C82" s="49">
        <f>CodeEnforcement!C12</f>
        <v>28963</v>
      </c>
      <c r="D82" s="49">
        <f>CodeEnforcement!D12</f>
        <v>24299</v>
      </c>
    </row>
    <row r="83" spans="1:5" s="48" customFormat="1" ht="15" customHeight="1">
      <c r="A83" s="48" t="s">
        <v>353</v>
      </c>
      <c r="B83" s="49">
        <f>Contingency!B15</f>
        <v>402751.56</v>
      </c>
      <c r="C83" s="49">
        <f>Contingency!C15</f>
        <v>78933</v>
      </c>
      <c r="D83" s="49">
        <f>Contingency!D15</f>
        <v>321218.42</v>
      </c>
      <c r="E83" s="58" t="s">
        <v>160</v>
      </c>
    </row>
    <row r="84" spans="1:5" s="48" customFormat="1" ht="15" customHeight="1">
      <c r="A84" s="60" t="s">
        <v>187</v>
      </c>
      <c r="B84" s="61">
        <f>SUM(B67:B83)</f>
        <v>5408858.8699999992</v>
      </c>
      <c r="C84" s="61">
        <f>SUM(C67:C83)</f>
        <v>5082536</v>
      </c>
      <c r="D84" s="61">
        <f>SUM(D67:D83)</f>
        <v>5327663.42</v>
      </c>
      <c r="E84" s="58" t="s">
        <v>160</v>
      </c>
    </row>
    <row r="85" spans="1:5" s="48" customFormat="1" ht="15" customHeight="1">
      <c r="C85" s="59" t="s">
        <v>160</v>
      </c>
    </row>
    <row r="86" spans="1:5" s="48" customFormat="1" ht="15" customHeight="1">
      <c r="A86" s="60" t="s">
        <v>188</v>
      </c>
      <c r="B86" s="93">
        <f>B64-B84</f>
        <v>-81195.449999998324</v>
      </c>
      <c r="C86" s="93">
        <f t="shared" ref="C86:D86" si="3">C84-C64</f>
        <v>0</v>
      </c>
      <c r="D86" s="93">
        <f t="shared" si="3"/>
        <v>0</v>
      </c>
      <c r="E86" s="94"/>
    </row>
    <row r="87" spans="1:5" s="48" customFormat="1"/>
    <row r="88" spans="1:5">
      <c r="A88" s="33"/>
    </row>
    <row r="90" spans="1:5">
      <c r="A90" s="33"/>
    </row>
  </sheetData>
  <mergeCells count="1">
    <mergeCell ref="A1:C1"/>
  </mergeCells>
  <pageMargins left="0.7" right="0.7" top="0.75" bottom="0.75" header="0.3" footer="0.3"/>
  <pageSetup fitToWidth="2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1"/>
  </sheetPr>
  <dimension ref="A1:E17"/>
  <sheetViews>
    <sheetView showGridLines="0" workbookViewId="0">
      <selection activeCell="I11" sqref="I11"/>
    </sheetView>
  </sheetViews>
  <sheetFormatPr defaultColWidth="9.140625" defaultRowHeight="12.75"/>
  <cols>
    <col min="1" max="1" width="44.85546875" style="4" customWidth="1"/>
    <col min="2" max="2" width="12.7109375" style="4" customWidth="1"/>
    <col min="3" max="3" width="14.7109375" style="4" customWidth="1"/>
    <col min="4" max="4" width="13.5703125" style="4" customWidth="1"/>
    <col min="5" max="16384" width="9.140625" style="4"/>
  </cols>
  <sheetData>
    <row r="1" spans="1:4" ht="33" customHeight="1">
      <c r="A1" s="150" t="s">
        <v>369</v>
      </c>
      <c r="B1" s="150"/>
      <c r="C1" s="150"/>
    </row>
    <row r="3" spans="1:4" ht="38.25">
      <c r="A3" s="21" t="s">
        <v>194</v>
      </c>
      <c r="B3" s="5" t="s">
        <v>0</v>
      </c>
      <c r="C3" s="5" t="s">
        <v>371</v>
      </c>
      <c r="D3" s="5" t="s">
        <v>372</v>
      </c>
    </row>
    <row r="4" spans="1:4" s="7" customFormat="1" ht="24.95" customHeight="1">
      <c r="A4" s="6" t="s">
        <v>1</v>
      </c>
      <c r="B4" s="8"/>
      <c r="C4" s="8"/>
    </row>
    <row r="5" spans="1:4" ht="15" customHeight="1">
      <c r="A5" s="98" t="s">
        <v>260</v>
      </c>
      <c r="B5" s="110">
        <v>13020.16</v>
      </c>
      <c r="C5" s="110">
        <v>2500</v>
      </c>
      <c r="D5" s="117">
        <v>13021</v>
      </c>
    </row>
    <row r="6" spans="1:4" ht="15" customHeight="1">
      <c r="A6" s="98" t="s">
        <v>77</v>
      </c>
      <c r="B6" s="110">
        <v>6800</v>
      </c>
      <c r="C6" s="110">
        <v>7150</v>
      </c>
      <c r="D6" s="117">
        <v>6800</v>
      </c>
    </row>
    <row r="7" spans="1:4" ht="15" customHeight="1">
      <c r="A7" s="98" t="s">
        <v>434</v>
      </c>
      <c r="B7" s="110">
        <v>5642.5</v>
      </c>
      <c r="C7" s="110">
        <v>0</v>
      </c>
      <c r="D7" s="117">
        <v>5643</v>
      </c>
    </row>
    <row r="8" spans="1:4" ht="15" customHeight="1">
      <c r="A8" s="98" t="s">
        <v>435</v>
      </c>
      <c r="B8" s="110">
        <v>18000</v>
      </c>
      <c r="C8" s="110">
        <v>20000</v>
      </c>
      <c r="D8" s="117">
        <v>18000</v>
      </c>
    </row>
    <row r="9" spans="1:4" ht="15" customHeight="1">
      <c r="A9" s="98" t="s">
        <v>436</v>
      </c>
      <c r="B9" s="110">
        <v>0</v>
      </c>
      <c r="C9" s="110">
        <v>1500</v>
      </c>
      <c r="D9" s="117">
        <v>0</v>
      </c>
    </row>
    <row r="10" spans="1:4" ht="15" customHeight="1">
      <c r="A10" s="98" t="s">
        <v>437</v>
      </c>
      <c r="B10" s="110">
        <v>36500.42</v>
      </c>
      <c r="C10" s="110">
        <v>40000</v>
      </c>
      <c r="D10" s="117">
        <v>36501</v>
      </c>
    </row>
    <row r="11" spans="1:4" ht="15" customHeight="1">
      <c r="A11" s="98" t="s">
        <v>688</v>
      </c>
      <c r="B11" s="110">
        <v>0</v>
      </c>
      <c r="C11" s="110">
        <v>0</v>
      </c>
      <c r="D11" s="117">
        <v>0</v>
      </c>
    </row>
    <row r="12" spans="1:4" ht="15" customHeight="1">
      <c r="A12" s="98" t="s">
        <v>438</v>
      </c>
      <c r="B12" s="110">
        <v>0</v>
      </c>
      <c r="C12" s="110">
        <v>0</v>
      </c>
      <c r="D12" s="117">
        <v>0</v>
      </c>
    </row>
    <row r="13" spans="1:4" ht="15" customHeight="1">
      <c r="A13" s="98" t="s">
        <v>439</v>
      </c>
      <c r="B13" s="110">
        <v>0</v>
      </c>
      <c r="C13" s="110">
        <v>0</v>
      </c>
      <c r="D13" s="117">
        <v>0</v>
      </c>
    </row>
    <row r="14" spans="1:4" ht="15" customHeight="1">
      <c r="A14" s="98" t="s">
        <v>440</v>
      </c>
      <c r="B14" s="110">
        <v>8498.5</v>
      </c>
      <c r="C14" s="110">
        <v>0</v>
      </c>
      <c r="D14" s="117">
        <v>8499</v>
      </c>
    </row>
    <row r="15" spans="1:4" ht="15" customHeight="1">
      <c r="A15" s="98" t="s">
        <v>441</v>
      </c>
      <c r="B15" s="110">
        <v>27084.6</v>
      </c>
      <c r="C15" s="110">
        <v>0</v>
      </c>
      <c r="D15" s="117">
        <v>27085</v>
      </c>
    </row>
    <row r="16" spans="1:4" ht="15" customHeight="1">
      <c r="A16" s="100" t="s">
        <v>4</v>
      </c>
      <c r="B16" s="116">
        <f>SUM(B5:B15)</f>
        <v>115546.18</v>
      </c>
      <c r="C16" s="116">
        <f t="shared" ref="C16:D16" si="0">SUM(C5:C15)</f>
        <v>71150</v>
      </c>
      <c r="D16" s="116">
        <f t="shared" si="0"/>
        <v>115549</v>
      </c>
    </row>
    <row r="17" spans="2:5" ht="15">
      <c r="B17" s="115"/>
      <c r="C17" s="115"/>
      <c r="D17" s="115"/>
      <c r="E17" s="115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1"/>
  </sheetPr>
  <dimension ref="A1:D68"/>
  <sheetViews>
    <sheetView showGridLines="0" workbookViewId="0">
      <selection sqref="A1:D68"/>
    </sheetView>
  </sheetViews>
  <sheetFormatPr defaultColWidth="9.140625" defaultRowHeight="12.75"/>
  <cols>
    <col min="1" max="1" width="48.85546875" style="4" customWidth="1"/>
    <col min="2" max="2" width="17.5703125" style="4" customWidth="1"/>
    <col min="3" max="3" width="14.85546875" style="4" customWidth="1"/>
    <col min="4" max="4" width="14.28515625" style="4" customWidth="1"/>
    <col min="5" max="16384" width="9.140625" style="4"/>
  </cols>
  <sheetData>
    <row r="1" spans="1:4" ht="33" customHeight="1">
      <c r="A1" s="150" t="s">
        <v>369</v>
      </c>
      <c r="B1" s="150"/>
      <c r="C1" s="150"/>
    </row>
    <row r="3" spans="1:4" ht="38.25">
      <c r="A3" s="21" t="s">
        <v>195</v>
      </c>
      <c r="B3" s="5" t="s">
        <v>0</v>
      </c>
      <c r="C3" s="5" t="s">
        <v>371</v>
      </c>
      <c r="D3" s="5" t="s">
        <v>372</v>
      </c>
    </row>
    <row r="5" spans="1:4" s="7" customFormat="1" ht="15" customHeight="1">
      <c r="A5" s="6" t="s">
        <v>1</v>
      </c>
      <c r="B5" s="8"/>
      <c r="C5" s="8"/>
    </row>
    <row r="6" spans="1:4" ht="15" customHeight="1">
      <c r="A6" s="98" t="s">
        <v>442</v>
      </c>
      <c r="B6" s="99">
        <v>779289.85</v>
      </c>
      <c r="C6" s="99">
        <v>775729</v>
      </c>
      <c r="D6" s="34">
        <v>779290</v>
      </c>
    </row>
    <row r="7" spans="1:4" ht="15" customHeight="1">
      <c r="A7" s="98" t="s">
        <v>78</v>
      </c>
      <c r="B7" s="99">
        <v>0</v>
      </c>
      <c r="C7" s="99">
        <v>5000</v>
      </c>
      <c r="D7" s="34">
        <v>0</v>
      </c>
    </row>
    <row r="8" spans="1:4" ht="15" customHeight="1">
      <c r="A8" s="98" t="s">
        <v>79</v>
      </c>
      <c r="B8" s="99">
        <v>14652</v>
      </c>
      <c r="C8" s="99">
        <v>0</v>
      </c>
      <c r="D8" s="34">
        <v>14652</v>
      </c>
    </row>
    <row r="9" spans="1:4" ht="15" customHeight="1">
      <c r="A9" s="98" t="s">
        <v>80</v>
      </c>
      <c r="B9" s="99">
        <v>100</v>
      </c>
      <c r="C9" s="99">
        <v>0</v>
      </c>
      <c r="D9" s="34">
        <v>100</v>
      </c>
    </row>
    <row r="10" spans="1:4" ht="15" customHeight="1">
      <c r="A10" s="98" t="s">
        <v>443</v>
      </c>
      <c r="B10" s="99">
        <v>34601.199999999997</v>
      </c>
      <c r="C10" s="99">
        <v>22000</v>
      </c>
      <c r="D10" s="34">
        <v>34602</v>
      </c>
    </row>
    <row r="11" spans="1:4" ht="15" customHeight="1">
      <c r="A11" s="98" t="s">
        <v>81</v>
      </c>
      <c r="B11" s="99">
        <v>143.77000000000001</v>
      </c>
      <c r="C11" s="99">
        <v>0</v>
      </c>
      <c r="D11" s="34">
        <v>144</v>
      </c>
    </row>
    <row r="12" spans="1:4" ht="15" customHeight="1">
      <c r="A12" s="98" t="s">
        <v>82</v>
      </c>
      <c r="B12" s="99">
        <v>24746.2</v>
      </c>
      <c r="C12" s="99">
        <v>25000</v>
      </c>
      <c r="D12" s="34">
        <v>24747</v>
      </c>
    </row>
    <row r="13" spans="1:4" ht="15" customHeight="1">
      <c r="A13" s="98" t="s">
        <v>83</v>
      </c>
      <c r="B13" s="99">
        <v>14020</v>
      </c>
      <c r="C13" s="99">
        <v>7080</v>
      </c>
      <c r="D13" s="34">
        <v>14020</v>
      </c>
    </row>
    <row r="14" spans="1:4" ht="15" customHeight="1">
      <c r="A14" s="98" t="s">
        <v>84</v>
      </c>
      <c r="B14" s="99">
        <v>52734.52</v>
      </c>
      <c r="C14" s="99">
        <v>47909</v>
      </c>
      <c r="D14" s="34">
        <v>52735</v>
      </c>
    </row>
    <row r="15" spans="1:4" ht="15" customHeight="1">
      <c r="A15" s="98" t="s">
        <v>85</v>
      </c>
      <c r="B15" s="99">
        <v>12333.22</v>
      </c>
      <c r="C15" s="99">
        <v>11205</v>
      </c>
      <c r="D15" s="34">
        <v>12334</v>
      </c>
    </row>
    <row r="16" spans="1:4" ht="15" customHeight="1">
      <c r="A16" s="98" t="s">
        <v>86</v>
      </c>
      <c r="B16" s="99">
        <v>146271.20000000001</v>
      </c>
      <c r="C16" s="99">
        <v>140369</v>
      </c>
      <c r="D16" s="34">
        <v>146272</v>
      </c>
    </row>
    <row r="17" spans="1:4" ht="15" customHeight="1">
      <c r="A17" s="98" t="s">
        <v>87</v>
      </c>
      <c r="B17" s="99">
        <v>101924.12</v>
      </c>
      <c r="C17" s="99">
        <v>115038</v>
      </c>
      <c r="D17" s="34">
        <v>101925</v>
      </c>
    </row>
    <row r="18" spans="1:4" ht="15" customHeight="1">
      <c r="A18" s="98" t="s">
        <v>88</v>
      </c>
      <c r="B18" s="99">
        <v>4134.4799999999996</v>
      </c>
      <c r="C18" s="99">
        <v>4914</v>
      </c>
      <c r="D18" s="34">
        <v>4135</v>
      </c>
    </row>
    <row r="19" spans="1:4" ht="15" customHeight="1">
      <c r="A19" s="98" t="s">
        <v>89</v>
      </c>
      <c r="B19" s="99">
        <v>830.4</v>
      </c>
      <c r="C19" s="99">
        <v>1693</v>
      </c>
      <c r="D19" s="34">
        <v>831</v>
      </c>
    </row>
    <row r="20" spans="1:4" ht="15" customHeight="1">
      <c r="A20" s="98" t="s">
        <v>90</v>
      </c>
      <c r="B20" s="99">
        <v>1182.58</v>
      </c>
      <c r="C20" s="99">
        <v>1134</v>
      </c>
      <c r="D20" s="34">
        <v>1183</v>
      </c>
    </row>
    <row r="21" spans="1:4" ht="15" customHeight="1">
      <c r="A21" s="98" t="s">
        <v>91</v>
      </c>
      <c r="B21" s="99">
        <v>300</v>
      </c>
      <c r="C21" s="99">
        <v>1000</v>
      </c>
      <c r="D21" s="34">
        <v>300</v>
      </c>
    </row>
    <row r="22" spans="1:4" ht="15" customHeight="1">
      <c r="A22" s="98" t="s">
        <v>92</v>
      </c>
      <c r="B22" s="99">
        <v>92.26</v>
      </c>
      <c r="C22" s="99">
        <v>3000</v>
      </c>
      <c r="D22" s="34">
        <v>93</v>
      </c>
    </row>
    <row r="23" spans="1:4" ht="15" customHeight="1">
      <c r="A23" s="98" t="s">
        <v>123</v>
      </c>
      <c r="B23" s="99">
        <v>100</v>
      </c>
      <c r="C23" s="99">
        <v>1000</v>
      </c>
      <c r="D23" s="34">
        <v>100</v>
      </c>
    </row>
    <row r="24" spans="1:4" ht="15" customHeight="1">
      <c r="A24" s="98" t="s">
        <v>124</v>
      </c>
      <c r="B24" s="99">
        <v>0</v>
      </c>
      <c r="C24" s="99">
        <v>500</v>
      </c>
      <c r="D24" s="34">
        <v>0</v>
      </c>
    </row>
    <row r="25" spans="1:4" ht="15" customHeight="1">
      <c r="A25" s="98" t="s">
        <v>93</v>
      </c>
      <c r="B25" s="99">
        <v>636.33000000000004</v>
      </c>
      <c r="C25" s="99">
        <v>500</v>
      </c>
      <c r="D25" s="34">
        <v>637</v>
      </c>
    </row>
    <row r="26" spans="1:4" ht="15" customHeight="1">
      <c r="A26" s="98" t="s">
        <v>444</v>
      </c>
      <c r="B26" s="99">
        <v>552674.36</v>
      </c>
      <c r="C26" s="99">
        <v>597000</v>
      </c>
      <c r="D26" s="34">
        <v>552675</v>
      </c>
    </row>
    <row r="27" spans="1:4" ht="15" customHeight="1">
      <c r="A27" s="98" t="s">
        <v>261</v>
      </c>
      <c r="B27" s="99">
        <v>2945.24</v>
      </c>
      <c r="C27" s="99">
        <v>3000</v>
      </c>
      <c r="D27" s="34">
        <v>2946</v>
      </c>
    </row>
    <row r="28" spans="1:4" ht="15" customHeight="1">
      <c r="A28" s="98" t="s">
        <v>262</v>
      </c>
      <c r="B28" s="99">
        <v>2277</v>
      </c>
      <c r="C28" s="99">
        <v>2000</v>
      </c>
      <c r="D28" s="34">
        <v>2277</v>
      </c>
    </row>
    <row r="29" spans="1:4" ht="15" customHeight="1">
      <c r="A29" s="98" t="s">
        <v>263</v>
      </c>
      <c r="B29" s="99">
        <v>0</v>
      </c>
      <c r="C29" s="99">
        <v>200</v>
      </c>
      <c r="D29" s="34">
        <v>0</v>
      </c>
    </row>
    <row r="30" spans="1:4" ht="15" customHeight="1">
      <c r="A30" s="98" t="s">
        <v>264</v>
      </c>
      <c r="B30" s="99">
        <v>22048.11</v>
      </c>
      <c r="C30" s="99">
        <v>11500</v>
      </c>
      <c r="D30" s="34">
        <v>22049</v>
      </c>
    </row>
    <row r="31" spans="1:4" ht="15" customHeight="1">
      <c r="A31" s="98" t="s">
        <v>265</v>
      </c>
      <c r="B31" s="99">
        <v>184.82</v>
      </c>
      <c r="C31" s="99">
        <v>350</v>
      </c>
      <c r="D31" s="34">
        <v>185</v>
      </c>
    </row>
    <row r="32" spans="1:4" ht="15" customHeight="1">
      <c r="A32" s="98" t="s">
        <v>445</v>
      </c>
      <c r="B32" s="99">
        <v>2527.71</v>
      </c>
      <c r="C32" s="99">
        <v>2250</v>
      </c>
      <c r="D32" s="34">
        <v>2528</v>
      </c>
    </row>
    <row r="33" spans="1:4" ht="15" customHeight="1">
      <c r="A33" s="98" t="s">
        <v>446</v>
      </c>
      <c r="B33" s="99">
        <v>2467.5300000000002</v>
      </c>
      <c r="C33" s="99">
        <v>2228</v>
      </c>
      <c r="D33" s="34">
        <v>2468</v>
      </c>
    </row>
    <row r="34" spans="1:4" ht="15" customHeight="1">
      <c r="A34" s="98" t="s">
        <v>447</v>
      </c>
      <c r="B34" s="99">
        <v>2640</v>
      </c>
      <c r="C34" s="99">
        <v>3200</v>
      </c>
      <c r="D34" s="34">
        <v>2640</v>
      </c>
    </row>
    <row r="35" spans="1:4" ht="15" customHeight="1">
      <c r="A35" s="98" t="s">
        <v>448</v>
      </c>
      <c r="B35" s="99">
        <v>17382</v>
      </c>
      <c r="C35" s="99">
        <v>4153</v>
      </c>
      <c r="D35" s="34">
        <v>17382</v>
      </c>
    </row>
    <row r="36" spans="1:4" ht="15" customHeight="1">
      <c r="A36" s="98" t="s">
        <v>346</v>
      </c>
      <c r="B36" s="99">
        <v>6480</v>
      </c>
      <c r="C36" s="99">
        <v>5976</v>
      </c>
      <c r="D36" s="34">
        <v>6480</v>
      </c>
    </row>
    <row r="37" spans="1:4" ht="15" customHeight="1">
      <c r="A37" s="98" t="s">
        <v>449</v>
      </c>
      <c r="B37" s="99">
        <v>4237.03</v>
      </c>
      <c r="C37" s="99">
        <v>0</v>
      </c>
      <c r="D37" s="34">
        <v>4238</v>
      </c>
    </row>
    <row r="38" spans="1:4" ht="15" customHeight="1">
      <c r="A38" s="98" t="s">
        <v>450</v>
      </c>
      <c r="B38" s="99">
        <v>17407.740000000002</v>
      </c>
      <c r="C38" s="99">
        <v>9936</v>
      </c>
      <c r="D38" s="34">
        <v>17408</v>
      </c>
    </row>
    <row r="39" spans="1:4" ht="15" customHeight="1">
      <c r="A39" s="98" t="s">
        <v>451</v>
      </c>
      <c r="B39" s="99">
        <v>41308</v>
      </c>
      <c r="C39" s="99">
        <v>41308</v>
      </c>
      <c r="D39" s="34">
        <v>41308</v>
      </c>
    </row>
    <row r="40" spans="1:4" ht="15" customHeight="1">
      <c r="A40" s="98" t="s">
        <v>94</v>
      </c>
      <c r="B40" s="99">
        <v>6147.82</v>
      </c>
      <c r="C40" s="99">
        <v>5000</v>
      </c>
      <c r="D40" s="34">
        <v>6148</v>
      </c>
    </row>
    <row r="41" spans="1:4" ht="15" customHeight="1">
      <c r="A41" s="98" t="s">
        <v>95</v>
      </c>
      <c r="B41" s="99">
        <v>3477.34</v>
      </c>
      <c r="C41" s="99">
        <v>4000</v>
      </c>
      <c r="D41" s="34">
        <v>3478</v>
      </c>
    </row>
    <row r="42" spans="1:4" ht="15" customHeight="1">
      <c r="A42" s="98" t="s">
        <v>452</v>
      </c>
      <c r="B42" s="99">
        <v>1188.81</v>
      </c>
      <c r="C42" s="99">
        <v>1350</v>
      </c>
      <c r="D42" s="34">
        <v>1189</v>
      </c>
    </row>
    <row r="43" spans="1:4" ht="15" customHeight="1">
      <c r="A43" s="98" t="s">
        <v>266</v>
      </c>
      <c r="B43" s="99">
        <v>1798.8</v>
      </c>
      <c r="C43" s="99">
        <v>2000</v>
      </c>
      <c r="D43" s="34">
        <v>1799</v>
      </c>
    </row>
    <row r="44" spans="1:4" ht="15" customHeight="1">
      <c r="A44" s="98" t="s">
        <v>453</v>
      </c>
      <c r="B44" s="99">
        <v>4862.8100000000004</v>
      </c>
      <c r="C44" s="99">
        <v>5000</v>
      </c>
      <c r="D44" s="34">
        <v>4863</v>
      </c>
    </row>
    <row r="45" spans="1:4" ht="15" customHeight="1">
      <c r="A45" s="98" t="s">
        <v>267</v>
      </c>
      <c r="B45" s="99">
        <v>31202.23</v>
      </c>
      <c r="C45" s="99">
        <v>25000</v>
      </c>
      <c r="D45" s="34">
        <v>31203</v>
      </c>
    </row>
    <row r="46" spans="1:4" ht="15" customHeight="1">
      <c r="A46" s="98" t="s">
        <v>268</v>
      </c>
      <c r="B46" s="99">
        <v>1120.73</v>
      </c>
      <c r="C46" s="99">
        <v>1000</v>
      </c>
      <c r="D46" s="34">
        <v>1121</v>
      </c>
    </row>
    <row r="47" spans="1:4" ht="15" customHeight="1">
      <c r="A47" s="98" t="s">
        <v>269</v>
      </c>
      <c r="B47" s="99">
        <v>254.48</v>
      </c>
      <c r="C47" s="99">
        <v>250</v>
      </c>
      <c r="D47" s="34">
        <v>255</v>
      </c>
    </row>
    <row r="48" spans="1:4" ht="15" customHeight="1">
      <c r="A48" s="98" t="s">
        <v>270</v>
      </c>
      <c r="B48" s="99">
        <v>144.93</v>
      </c>
      <c r="C48" s="99">
        <v>2000</v>
      </c>
      <c r="D48" s="34">
        <v>145</v>
      </c>
    </row>
    <row r="49" spans="1:4" ht="15" customHeight="1">
      <c r="A49" s="98" t="s">
        <v>271</v>
      </c>
      <c r="B49" s="99">
        <v>2785.34</v>
      </c>
      <c r="C49" s="99">
        <v>3000</v>
      </c>
      <c r="D49" s="34">
        <v>2786</v>
      </c>
    </row>
    <row r="50" spans="1:4" ht="15" customHeight="1">
      <c r="A50" s="98" t="s">
        <v>454</v>
      </c>
      <c r="B50" s="99">
        <v>7448.39</v>
      </c>
      <c r="C50" s="99">
        <v>10000</v>
      </c>
      <c r="D50" s="34">
        <v>7449</v>
      </c>
    </row>
    <row r="51" spans="1:4" ht="15" customHeight="1">
      <c r="A51" s="98" t="s">
        <v>288</v>
      </c>
      <c r="B51" s="99">
        <v>2605.6</v>
      </c>
      <c r="C51" s="99">
        <v>3000</v>
      </c>
      <c r="D51" s="34">
        <v>2606</v>
      </c>
    </row>
    <row r="52" spans="1:4" ht="15" customHeight="1">
      <c r="A52" s="98" t="s">
        <v>455</v>
      </c>
      <c r="B52" s="99">
        <v>13214.75</v>
      </c>
      <c r="C52" s="99">
        <v>6000</v>
      </c>
      <c r="D52" s="34">
        <v>13215</v>
      </c>
    </row>
    <row r="53" spans="1:4" ht="15" customHeight="1">
      <c r="A53" s="98" t="s">
        <v>289</v>
      </c>
      <c r="B53" s="99">
        <v>801.49</v>
      </c>
      <c r="C53" s="99">
        <v>750</v>
      </c>
      <c r="D53" s="34">
        <v>802</v>
      </c>
    </row>
    <row r="54" spans="1:4" ht="15" customHeight="1">
      <c r="A54" s="98" t="s">
        <v>456</v>
      </c>
      <c r="B54" s="99">
        <v>1706.05</v>
      </c>
      <c r="C54" s="99">
        <v>6000</v>
      </c>
      <c r="D54" s="34">
        <v>1707</v>
      </c>
    </row>
    <row r="55" spans="1:4" ht="15" customHeight="1">
      <c r="A55" s="98" t="s">
        <v>457</v>
      </c>
      <c r="B55" s="99">
        <v>3633.39</v>
      </c>
      <c r="C55" s="99">
        <v>0</v>
      </c>
      <c r="D55" s="34">
        <v>3634</v>
      </c>
    </row>
    <row r="56" spans="1:4" ht="15" customHeight="1">
      <c r="A56" s="98" t="s">
        <v>272</v>
      </c>
      <c r="B56" s="99">
        <v>13586.1</v>
      </c>
      <c r="C56" s="99">
        <v>5342</v>
      </c>
      <c r="D56" s="34">
        <v>13587</v>
      </c>
    </row>
    <row r="57" spans="1:4" ht="15" customHeight="1">
      <c r="A57" s="98" t="s">
        <v>458</v>
      </c>
      <c r="B57" s="99">
        <v>5442.44</v>
      </c>
      <c r="C57" s="99">
        <v>5442</v>
      </c>
      <c r="D57" s="34">
        <v>5443</v>
      </c>
    </row>
    <row r="58" spans="1:4" ht="15" customHeight="1">
      <c r="A58" s="98" t="s">
        <v>459</v>
      </c>
      <c r="B58" s="99">
        <v>6829.7</v>
      </c>
      <c r="C58" s="99">
        <v>6830</v>
      </c>
      <c r="D58" s="34">
        <v>6830</v>
      </c>
    </row>
    <row r="59" spans="1:4" ht="15" customHeight="1">
      <c r="A59" s="98" t="s">
        <v>460</v>
      </c>
      <c r="B59" s="99">
        <v>6180.83</v>
      </c>
      <c r="C59" s="99">
        <v>6330</v>
      </c>
      <c r="D59" s="34">
        <v>6181</v>
      </c>
    </row>
    <row r="60" spans="1:4" ht="15" customHeight="1">
      <c r="A60" s="98" t="s">
        <v>461</v>
      </c>
      <c r="B60" s="99">
        <v>7244.44</v>
      </c>
      <c r="C60" s="99">
        <v>7440</v>
      </c>
      <c r="D60" s="34">
        <v>7245</v>
      </c>
    </row>
    <row r="61" spans="1:4" ht="15" customHeight="1">
      <c r="A61" s="98" t="s">
        <v>462</v>
      </c>
      <c r="B61" s="99">
        <v>6091</v>
      </c>
      <c r="C61" s="99">
        <v>6005</v>
      </c>
      <c r="D61" s="34">
        <v>6091</v>
      </c>
    </row>
    <row r="62" spans="1:4" ht="15" customHeight="1">
      <c r="A62" s="98" t="s">
        <v>463</v>
      </c>
      <c r="B62" s="99">
        <v>7100.63</v>
      </c>
      <c r="C62" s="99">
        <v>6005</v>
      </c>
      <c r="D62" s="34">
        <v>7101</v>
      </c>
    </row>
    <row r="63" spans="1:4" ht="15" customHeight="1">
      <c r="A63" s="98" t="s">
        <v>464</v>
      </c>
      <c r="B63" s="99">
        <v>4498.9399999999996</v>
      </c>
      <c r="C63" s="99">
        <v>6005</v>
      </c>
      <c r="D63" s="34">
        <v>4499</v>
      </c>
    </row>
    <row r="64" spans="1:4" ht="15" customHeight="1">
      <c r="A64" s="98" t="s">
        <v>465</v>
      </c>
      <c r="B64" s="99">
        <v>4576.9399999999996</v>
      </c>
      <c r="C64" s="99">
        <v>6005</v>
      </c>
      <c r="D64" s="34">
        <v>4577</v>
      </c>
    </row>
    <row r="65" spans="1:4" ht="15" customHeight="1">
      <c r="A65" s="98" t="s">
        <v>466</v>
      </c>
      <c r="B65" s="99">
        <v>8792.49</v>
      </c>
      <c r="C65" s="99">
        <v>0</v>
      </c>
      <c r="D65" s="34">
        <v>8793</v>
      </c>
    </row>
    <row r="66" spans="1:4" ht="15" customHeight="1">
      <c r="A66" s="98" t="s">
        <v>467</v>
      </c>
      <c r="B66" s="99">
        <v>1261.1600000000001</v>
      </c>
      <c r="C66" s="99">
        <v>0</v>
      </c>
      <c r="D66" s="34">
        <v>1262</v>
      </c>
    </row>
    <row r="67" spans="1:4" ht="15" customHeight="1">
      <c r="A67" s="98" t="s">
        <v>468</v>
      </c>
      <c r="B67" s="99">
        <v>3608.54</v>
      </c>
      <c r="C67" s="99">
        <v>0</v>
      </c>
      <c r="D67" s="34">
        <v>3609</v>
      </c>
    </row>
    <row r="68" spans="1:4" ht="15">
      <c r="A68" s="100" t="s">
        <v>4</v>
      </c>
      <c r="B68" s="101">
        <f>SUM(B6:B67)</f>
        <v>2020277.8400000003</v>
      </c>
      <c r="C68" s="101">
        <f>SUM(C6:C67)</f>
        <v>1975926</v>
      </c>
      <c r="D68" s="101">
        <f>SUM(D6:D67)</f>
        <v>2020302</v>
      </c>
    </row>
  </sheetData>
  <mergeCells count="1">
    <mergeCell ref="A1:C1"/>
  </mergeCells>
  <pageMargins left="0.7" right="0.7" top="0.75" bottom="0.75" header="0.3" footer="0.3"/>
  <pageSetup scale="90" fitToWidth="2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1"/>
  </sheetPr>
  <dimension ref="A1:D7"/>
  <sheetViews>
    <sheetView showGridLines="0" workbookViewId="0">
      <selection activeCell="D6" sqref="D6"/>
    </sheetView>
  </sheetViews>
  <sheetFormatPr defaultColWidth="9.140625" defaultRowHeight="12.75"/>
  <cols>
    <col min="1" max="1" width="37.7109375" style="4" customWidth="1"/>
    <col min="2" max="2" width="12.7109375" style="4" customWidth="1"/>
    <col min="3" max="3" width="12.5703125" style="4" customWidth="1"/>
    <col min="4" max="4" width="13.140625" style="4" customWidth="1"/>
    <col min="5" max="16384" width="9.140625" style="4"/>
  </cols>
  <sheetData>
    <row r="1" spans="1:4" ht="33" customHeight="1">
      <c r="A1" s="150" t="s">
        <v>369</v>
      </c>
      <c r="B1" s="150"/>
      <c r="C1" s="150"/>
    </row>
    <row r="3" spans="1:4" ht="38.25">
      <c r="A3" s="21" t="s">
        <v>198</v>
      </c>
      <c r="B3" s="5" t="s">
        <v>0</v>
      </c>
      <c r="C3" s="5" t="s">
        <v>371</v>
      </c>
      <c r="D3" s="5" t="s">
        <v>376</v>
      </c>
    </row>
    <row r="5" spans="1:4" s="7" customFormat="1" ht="24.95" customHeight="1">
      <c r="A5" s="6" t="s">
        <v>1</v>
      </c>
      <c r="B5" s="8"/>
      <c r="C5" s="8"/>
    </row>
    <row r="6" spans="1:4">
      <c r="A6" s="9" t="s">
        <v>105</v>
      </c>
      <c r="B6" s="10">
        <v>0</v>
      </c>
      <c r="C6" s="10">
        <v>200</v>
      </c>
      <c r="D6" s="23">
        <v>0</v>
      </c>
    </row>
    <row r="7" spans="1:4">
      <c r="A7" s="11" t="s">
        <v>4</v>
      </c>
      <c r="B7" s="12">
        <f>SUM(B6)</f>
        <v>0</v>
      </c>
      <c r="C7" s="12">
        <f>SUM(C6)</f>
        <v>200</v>
      </c>
      <c r="D7" s="22">
        <f>SUM(D6)</f>
        <v>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1"/>
  </sheetPr>
  <dimension ref="A1:D25"/>
  <sheetViews>
    <sheetView showGridLines="0" topLeftCell="A3" workbookViewId="0">
      <selection activeCell="D25" sqref="D25"/>
    </sheetView>
  </sheetViews>
  <sheetFormatPr defaultColWidth="9.140625" defaultRowHeight="12.75"/>
  <cols>
    <col min="1" max="1" width="45.85546875" style="4" customWidth="1"/>
    <col min="2" max="2" width="12.7109375" style="4" customWidth="1"/>
    <col min="3" max="3" width="14.28515625" style="4" customWidth="1"/>
    <col min="4" max="4" width="12.7109375" style="4" customWidth="1"/>
    <col min="5" max="16384" width="9.140625" style="4"/>
  </cols>
  <sheetData>
    <row r="1" spans="1:4" ht="33" customHeight="1">
      <c r="A1" s="150" t="s">
        <v>369</v>
      </c>
      <c r="B1" s="150"/>
      <c r="C1" s="150"/>
    </row>
    <row r="3" spans="1:4" ht="38.25">
      <c r="A3" s="21" t="s">
        <v>197</v>
      </c>
      <c r="B3" s="5" t="s">
        <v>0</v>
      </c>
      <c r="C3" s="5" t="s">
        <v>371</v>
      </c>
      <c r="D3" s="5" t="s">
        <v>372</v>
      </c>
    </row>
    <row r="5" spans="1:4" s="7" customFormat="1" ht="15" customHeight="1">
      <c r="A5" s="6" t="s">
        <v>1</v>
      </c>
      <c r="B5" s="8"/>
      <c r="C5" s="8"/>
    </row>
    <row r="6" spans="1:4" ht="15" customHeight="1">
      <c r="A6" s="98" t="s">
        <v>349</v>
      </c>
      <c r="B6" s="99">
        <v>34776.44</v>
      </c>
      <c r="C6" s="99">
        <v>25000</v>
      </c>
      <c r="D6" s="99">
        <v>34777</v>
      </c>
    </row>
    <row r="7" spans="1:4" ht="15" customHeight="1">
      <c r="A7" s="98" t="s">
        <v>126</v>
      </c>
      <c r="B7" s="99">
        <v>183.5</v>
      </c>
      <c r="C7" s="99">
        <v>0</v>
      </c>
      <c r="D7" s="99">
        <v>184</v>
      </c>
    </row>
    <row r="8" spans="1:4" ht="15" customHeight="1">
      <c r="A8" s="98" t="s">
        <v>127</v>
      </c>
      <c r="B8" s="99">
        <v>11.38</v>
      </c>
      <c r="C8" s="99">
        <v>0</v>
      </c>
      <c r="D8" s="99">
        <v>12</v>
      </c>
    </row>
    <row r="9" spans="1:4" ht="15" customHeight="1">
      <c r="A9" s="98" t="s">
        <v>128</v>
      </c>
      <c r="B9" s="99">
        <v>2.66</v>
      </c>
      <c r="C9" s="99">
        <v>0</v>
      </c>
      <c r="D9" s="99">
        <v>3</v>
      </c>
    </row>
    <row r="10" spans="1:4" ht="15" customHeight="1">
      <c r="A10" s="98" t="s">
        <v>350</v>
      </c>
      <c r="B10" s="99">
        <v>0</v>
      </c>
      <c r="C10" s="99">
        <v>0</v>
      </c>
      <c r="D10" s="99">
        <v>0</v>
      </c>
    </row>
    <row r="11" spans="1:4" ht="15" customHeight="1">
      <c r="A11" s="98" t="s">
        <v>101</v>
      </c>
      <c r="B11" s="99">
        <v>970.24</v>
      </c>
      <c r="C11" s="99">
        <v>900</v>
      </c>
      <c r="D11" s="99">
        <v>971</v>
      </c>
    </row>
    <row r="12" spans="1:4" ht="15" customHeight="1">
      <c r="A12" s="98" t="s">
        <v>273</v>
      </c>
      <c r="B12" s="99">
        <v>12.4</v>
      </c>
      <c r="C12" s="99">
        <v>0</v>
      </c>
      <c r="D12" s="99">
        <v>13</v>
      </c>
    </row>
    <row r="13" spans="1:4" ht="15" customHeight="1">
      <c r="A13" s="98" t="s">
        <v>274</v>
      </c>
      <c r="B13" s="99">
        <v>2.9</v>
      </c>
      <c r="C13" s="99">
        <v>0</v>
      </c>
      <c r="D13" s="99">
        <v>3</v>
      </c>
    </row>
    <row r="14" spans="1:4" ht="15" customHeight="1">
      <c r="A14" s="98" t="s">
        <v>469</v>
      </c>
      <c r="B14" s="99">
        <v>9.73</v>
      </c>
      <c r="C14" s="99">
        <v>0</v>
      </c>
      <c r="D14" s="99">
        <v>10</v>
      </c>
    </row>
    <row r="15" spans="1:4" ht="15" customHeight="1">
      <c r="A15" s="98" t="s">
        <v>102</v>
      </c>
      <c r="B15" s="99">
        <v>0</v>
      </c>
      <c r="C15" s="99">
        <v>3000</v>
      </c>
      <c r="D15" s="99">
        <v>0</v>
      </c>
    </row>
    <row r="16" spans="1:4" ht="15" customHeight="1">
      <c r="A16" s="98" t="s">
        <v>103</v>
      </c>
      <c r="B16" s="99">
        <v>0</v>
      </c>
      <c r="C16" s="99">
        <v>2000</v>
      </c>
      <c r="D16" s="99">
        <v>0</v>
      </c>
    </row>
    <row r="17" spans="1:4" ht="15" customHeight="1">
      <c r="A17" s="98" t="s">
        <v>470</v>
      </c>
      <c r="B17" s="99">
        <v>26478.7</v>
      </c>
      <c r="C17" s="99">
        <v>21600</v>
      </c>
      <c r="D17" s="99">
        <v>26479</v>
      </c>
    </row>
    <row r="18" spans="1:4" ht="15" customHeight="1">
      <c r="A18" s="98" t="s">
        <v>104</v>
      </c>
      <c r="B18" s="99">
        <v>0</v>
      </c>
      <c r="C18" s="99">
        <v>0</v>
      </c>
      <c r="D18" s="99">
        <v>0</v>
      </c>
    </row>
    <row r="19" spans="1:4" ht="15" customHeight="1">
      <c r="A19" s="98" t="s">
        <v>471</v>
      </c>
      <c r="B19" s="99">
        <v>1128.05</v>
      </c>
      <c r="C19" s="99">
        <v>1500</v>
      </c>
      <c r="D19" s="99">
        <v>1129</v>
      </c>
    </row>
    <row r="20" spans="1:4" ht="15" customHeight="1">
      <c r="A20" s="98" t="s">
        <v>472</v>
      </c>
      <c r="B20" s="99">
        <v>6451.76</v>
      </c>
      <c r="C20" s="99">
        <v>0</v>
      </c>
      <c r="D20" s="99">
        <v>6452</v>
      </c>
    </row>
    <row r="21" spans="1:4" ht="15" customHeight="1">
      <c r="A21" s="98" t="s">
        <v>473</v>
      </c>
      <c r="B21" s="99">
        <v>502.25</v>
      </c>
      <c r="C21" s="99">
        <v>0</v>
      </c>
      <c r="D21" s="99">
        <v>503</v>
      </c>
    </row>
    <row r="22" spans="1:4" ht="15" customHeight="1">
      <c r="A22" s="98" t="s">
        <v>474</v>
      </c>
      <c r="B22" s="99">
        <v>31.15</v>
      </c>
      <c r="C22" s="99">
        <v>0</v>
      </c>
      <c r="D22" s="99">
        <v>32</v>
      </c>
    </row>
    <row r="23" spans="1:4" ht="15" customHeight="1">
      <c r="A23" s="98" t="s">
        <v>475</v>
      </c>
      <c r="B23" s="99">
        <v>7.28</v>
      </c>
      <c r="C23" s="99">
        <v>0</v>
      </c>
      <c r="D23" s="99">
        <v>8</v>
      </c>
    </row>
    <row r="24" spans="1:4" ht="15">
      <c r="A24" s="98" t="s">
        <v>476</v>
      </c>
      <c r="B24" s="99">
        <v>25.13</v>
      </c>
      <c r="C24" s="99">
        <v>0</v>
      </c>
      <c r="D24" s="99">
        <v>26</v>
      </c>
    </row>
    <row r="25" spans="1:4" ht="15">
      <c r="A25" s="100" t="s">
        <v>4</v>
      </c>
      <c r="B25" s="101">
        <f>SUM(B6:B24)</f>
        <v>70593.570000000007</v>
      </c>
      <c r="C25" s="101">
        <f>SUM(C6:C24)</f>
        <v>54000</v>
      </c>
      <c r="D25" s="101">
        <f>SUM(D6:D24)</f>
        <v>70602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1"/>
  </sheetPr>
  <dimension ref="A1:E15"/>
  <sheetViews>
    <sheetView showGridLines="0" workbookViewId="0">
      <selection activeCell="D15" sqref="D15"/>
    </sheetView>
  </sheetViews>
  <sheetFormatPr defaultColWidth="9.140625" defaultRowHeight="12.75"/>
  <cols>
    <col min="1" max="1" width="44.5703125" style="4" customWidth="1"/>
    <col min="2" max="3" width="12.7109375" style="4" customWidth="1"/>
    <col min="4" max="4" width="13.140625" style="4" customWidth="1"/>
    <col min="5" max="16384" width="9.140625" style="4"/>
  </cols>
  <sheetData>
    <row r="1" spans="1:5" ht="33" customHeight="1">
      <c r="A1" s="150" t="s">
        <v>369</v>
      </c>
      <c r="B1" s="150"/>
      <c r="C1" s="150"/>
    </row>
    <row r="3" spans="1:5" ht="38.25">
      <c r="A3" s="21" t="s">
        <v>199</v>
      </c>
      <c r="B3" s="5" t="s">
        <v>0</v>
      </c>
      <c r="C3" s="5" t="s">
        <v>371</v>
      </c>
      <c r="D3" s="5" t="s">
        <v>372</v>
      </c>
    </row>
    <row r="5" spans="1:5" s="7" customFormat="1" ht="15" customHeight="1">
      <c r="A5" s="6" t="s">
        <v>1</v>
      </c>
      <c r="B5" s="8"/>
      <c r="C5" s="8"/>
    </row>
    <row r="6" spans="1:5" ht="15" customHeight="1">
      <c r="A6" s="118" t="s">
        <v>106</v>
      </c>
      <c r="B6" s="110">
        <v>3408.1</v>
      </c>
      <c r="C6" s="110">
        <v>3000</v>
      </c>
      <c r="D6" s="110">
        <v>3409</v>
      </c>
      <c r="E6" s="115"/>
    </row>
    <row r="7" spans="1:5" ht="15" customHeight="1">
      <c r="A7" s="118" t="s">
        <v>129</v>
      </c>
      <c r="B7" s="110">
        <v>275.75</v>
      </c>
      <c r="C7" s="110">
        <v>0</v>
      </c>
      <c r="D7" s="110">
        <v>276</v>
      </c>
      <c r="E7" s="115"/>
    </row>
    <row r="8" spans="1:5" ht="15" customHeight="1">
      <c r="A8" s="118" t="s">
        <v>130</v>
      </c>
      <c r="B8" s="110">
        <v>10.84</v>
      </c>
      <c r="C8" s="110">
        <v>0</v>
      </c>
      <c r="D8" s="110">
        <v>11</v>
      </c>
      <c r="E8" s="115"/>
    </row>
    <row r="9" spans="1:5" ht="15" customHeight="1">
      <c r="A9" s="118" t="s">
        <v>131</v>
      </c>
      <c r="B9" s="110">
        <v>2.54</v>
      </c>
      <c r="C9" s="110">
        <v>0</v>
      </c>
      <c r="D9" s="110">
        <v>3</v>
      </c>
      <c r="E9" s="115"/>
    </row>
    <row r="10" spans="1:5" ht="15" customHeight="1">
      <c r="A10" s="118" t="s">
        <v>477</v>
      </c>
      <c r="B10" s="110">
        <v>27.57</v>
      </c>
      <c r="C10" s="110">
        <v>0</v>
      </c>
      <c r="D10" s="110">
        <v>28</v>
      </c>
      <c r="E10" s="115"/>
    </row>
    <row r="11" spans="1:5" ht="15" customHeight="1">
      <c r="A11" s="118" t="s">
        <v>478</v>
      </c>
      <c r="B11" s="110">
        <v>0</v>
      </c>
      <c r="C11" s="110">
        <v>6500</v>
      </c>
      <c r="D11" s="110">
        <v>0</v>
      </c>
      <c r="E11" s="115"/>
    </row>
    <row r="12" spans="1:5" ht="15" customHeight="1">
      <c r="A12" s="118" t="s">
        <v>107</v>
      </c>
      <c r="B12" s="110">
        <v>325</v>
      </c>
      <c r="C12" s="110">
        <v>2000</v>
      </c>
      <c r="D12" s="110">
        <v>325</v>
      </c>
      <c r="E12" s="115"/>
    </row>
    <row r="13" spans="1:5" ht="15" customHeight="1">
      <c r="A13" s="118" t="s">
        <v>479</v>
      </c>
      <c r="B13" s="110">
        <v>109.84</v>
      </c>
      <c r="C13" s="110">
        <v>500</v>
      </c>
      <c r="D13" s="110">
        <v>110</v>
      </c>
      <c r="E13" s="115"/>
    </row>
    <row r="14" spans="1:5" ht="15" customHeight="1">
      <c r="A14" s="118" t="s">
        <v>480</v>
      </c>
      <c r="B14" s="110">
        <v>182.7</v>
      </c>
      <c r="C14" s="110">
        <v>500</v>
      </c>
      <c r="D14" s="110">
        <v>183</v>
      </c>
      <c r="E14" s="115"/>
    </row>
    <row r="15" spans="1:5" ht="15" customHeight="1">
      <c r="A15" s="119" t="s">
        <v>4</v>
      </c>
      <c r="B15" s="116">
        <f>SUM(B6:B14)</f>
        <v>4342.34</v>
      </c>
      <c r="C15" s="116">
        <f t="shared" ref="C15:D15" si="0">SUM(C6:C14)</f>
        <v>12500</v>
      </c>
      <c r="D15" s="116">
        <f t="shared" si="0"/>
        <v>4345</v>
      </c>
      <c r="E15" s="115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1"/>
  </sheetPr>
  <dimension ref="A1:D12"/>
  <sheetViews>
    <sheetView showGridLines="0" workbookViewId="0">
      <selection activeCell="D12" sqref="D12"/>
    </sheetView>
  </sheetViews>
  <sheetFormatPr defaultColWidth="9.140625" defaultRowHeight="12.75"/>
  <cols>
    <col min="1" max="1" width="44.5703125" style="4" customWidth="1"/>
    <col min="2" max="2" width="12.7109375" style="4" customWidth="1"/>
    <col min="3" max="3" width="15.140625" style="4" customWidth="1"/>
    <col min="4" max="4" width="14.85546875" style="4" customWidth="1"/>
    <col min="5" max="16384" width="9.140625" style="4"/>
  </cols>
  <sheetData>
    <row r="1" spans="1:4" ht="33" customHeight="1">
      <c r="A1" s="150" t="s">
        <v>369</v>
      </c>
      <c r="B1" s="150"/>
      <c r="C1" s="150"/>
    </row>
    <row r="3" spans="1:4" ht="38.25">
      <c r="A3" s="21" t="s">
        <v>200</v>
      </c>
      <c r="B3" s="5" t="s">
        <v>0</v>
      </c>
      <c r="C3" s="5" t="s">
        <v>371</v>
      </c>
      <c r="D3" s="5" t="s">
        <v>372</v>
      </c>
    </row>
    <row r="5" spans="1:4" s="7" customFormat="1" ht="24.95" customHeight="1">
      <c r="A5" s="6" t="s">
        <v>1</v>
      </c>
      <c r="B5" s="8"/>
      <c r="C5" s="8"/>
    </row>
    <row r="6" spans="1:4" s="7" customFormat="1" ht="15" customHeight="1">
      <c r="A6" s="29" t="s">
        <v>361</v>
      </c>
      <c r="B6" s="10">
        <v>0</v>
      </c>
      <c r="C6" s="10">
        <v>0</v>
      </c>
      <c r="D6" s="10">
        <v>0</v>
      </c>
    </row>
    <row r="7" spans="1:4" s="7" customFormat="1" ht="15" customHeight="1">
      <c r="A7" s="29" t="s">
        <v>362</v>
      </c>
      <c r="B7" s="10">
        <v>0</v>
      </c>
      <c r="C7" s="10">
        <v>0</v>
      </c>
      <c r="D7" s="10">
        <v>0</v>
      </c>
    </row>
    <row r="8" spans="1:4" s="7" customFormat="1" ht="15" customHeight="1">
      <c r="A8" s="29" t="s">
        <v>186</v>
      </c>
      <c r="B8" s="10">
        <v>1079.1099999999999</v>
      </c>
      <c r="C8" s="10">
        <v>8500</v>
      </c>
      <c r="D8" s="10">
        <v>1080</v>
      </c>
    </row>
    <row r="9" spans="1:4" ht="15" customHeight="1">
      <c r="A9" s="28" t="s">
        <v>108</v>
      </c>
      <c r="B9" s="10">
        <v>0</v>
      </c>
      <c r="C9" s="10">
        <v>0</v>
      </c>
      <c r="D9" s="10">
        <v>0</v>
      </c>
    </row>
    <row r="10" spans="1:4" ht="15" customHeight="1">
      <c r="A10" s="28" t="s">
        <v>481</v>
      </c>
      <c r="B10" s="99">
        <v>266.52</v>
      </c>
      <c r="C10" s="10">
        <v>0</v>
      </c>
      <c r="D10" s="10">
        <v>267</v>
      </c>
    </row>
    <row r="11" spans="1:4" ht="15" customHeight="1">
      <c r="A11" s="28" t="s">
        <v>304</v>
      </c>
      <c r="B11" s="10">
        <v>0</v>
      </c>
      <c r="C11" s="10">
        <v>0</v>
      </c>
      <c r="D11" s="23">
        <v>0</v>
      </c>
    </row>
    <row r="12" spans="1:4">
      <c r="A12" s="11" t="s">
        <v>4</v>
      </c>
      <c r="B12" s="12">
        <f>SUM(B6:B11)</f>
        <v>1345.6299999999999</v>
      </c>
      <c r="C12" s="12">
        <f>SUM(C6:C11)</f>
        <v>8500</v>
      </c>
      <c r="D12" s="22">
        <f>SUM(D6:D11)</f>
        <v>1347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</sheetPr>
  <dimension ref="A1:E7"/>
  <sheetViews>
    <sheetView showGridLines="0" workbookViewId="0">
      <selection activeCell="D6" sqref="D6"/>
    </sheetView>
  </sheetViews>
  <sheetFormatPr defaultColWidth="9.140625" defaultRowHeight="12.75"/>
  <cols>
    <col min="1" max="1" width="37.7109375" style="4" customWidth="1"/>
    <col min="2" max="2" width="12.7109375" style="4" customWidth="1"/>
    <col min="3" max="3" width="13.85546875" style="4" customWidth="1"/>
    <col min="4" max="4" width="13.5703125" style="4" customWidth="1"/>
    <col min="5" max="16384" width="9.140625" style="4"/>
  </cols>
  <sheetData>
    <row r="1" spans="1:5" ht="33" customHeight="1">
      <c r="A1" s="150" t="s">
        <v>369</v>
      </c>
      <c r="B1" s="150"/>
      <c r="C1" s="150"/>
    </row>
    <row r="3" spans="1:5" ht="38.25">
      <c r="A3" s="21" t="s">
        <v>201</v>
      </c>
      <c r="B3" s="5" t="s">
        <v>0</v>
      </c>
      <c r="C3" s="5" t="s">
        <v>371</v>
      </c>
      <c r="D3" s="5" t="s">
        <v>372</v>
      </c>
    </row>
    <row r="5" spans="1:5" s="7" customFormat="1" ht="24.95" customHeight="1">
      <c r="A5" s="6" t="s">
        <v>1</v>
      </c>
      <c r="B5" s="8"/>
      <c r="C5" s="8"/>
    </row>
    <row r="6" spans="1:5" ht="15">
      <c r="A6" s="9" t="s">
        <v>109</v>
      </c>
      <c r="B6" s="120">
        <v>2270.5</v>
      </c>
      <c r="C6" s="121">
        <v>3000</v>
      </c>
      <c r="D6" s="122">
        <v>2271</v>
      </c>
      <c r="E6" s="51"/>
    </row>
    <row r="7" spans="1:5">
      <c r="A7" s="11" t="s">
        <v>4</v>
      </c>
      <c r="B7" s="55">
        <f>B6</f>
        <v>2270.5</v>
      </c>
      <c r="C7" s="123">
        <f>C6</f>
        <v>3000</v>
      </c>
      <c r="D7" s="92">
        <f>D6</f>
        <v>2271</v>
      </c>
      <c r="E7" s="51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1"/>
  </sheetPr>
  <dimension ref="A1:D7"/>
  <sheetViews>
    <sheetView showGridLines="0" workbookViewId="0">
      <selection activeCell="D6" sqref="D6"/>
    </sheetView>
  </sheetViews>
  <sheetFormatPr defaultColWidth="9.140625" defaultRowHeight="12.75"/>
  <cols>
    <col min="1" max="1" width="37.7109375" style="4" customWidth="1"/>
    <col min="2" max="2" width="12.7109375" style="4" customWidth="1"/>
    <col min="3" max="3" width="13.7109375" style="4" customWidth="1"/>
    <col min="4" max="4" width="12.5703125" style="4" customWidth="1"/>
    <col min="5" max="16384" width="9.140625" style="4"/>
  </cols>
  <sheetData>
    <row r="1" spans="1:4" ht="33" customHeight="1">
      <c r="A1" s="150" t="s">
        <v>369</v>
      </c>
      <c r="B1" s="150"/>
      <c r="C1" s="150"/>
    </row>
    <row r="3" spans="1:4" ht="38.25">
      <c r="A3" s="21" t="s">
        <v>202</v>
      </c>
      <c r="B3" s="5" t="s">
        <v>0</v>
      </c>
      <c r="C3" s="5" t="s">
        <v>371</v>
      </c>
      <c r="D3" s="5" t="s">
        <v>372</v>
      </c>
    </row>
    <row r="5" spans="1:4" s="7" customFormat="1" ht="24.95" customHeight="1">
      <c r="A5" s="6" t="s">
        <v>1</v>
      </c>
      <c r="B5" s="8"/>
      <c r="C5" s="8"/>
    </row>
    <row r="6" spans="1:4">
      <c r="A6" s="9" t="s">
        <v>110</v>
      </c>
      <c r="B6" s="10">
        <v>0</v>
      </c>
      <c r="C6" s="10">
        <v>200</v>
      </c>
      <c r="D6" s="23">
        <v>0</v>
      </c>
    </row>
    <row r="7" spans="1:4">
      <c r="A7" s="11" t="s">
        <v>4</v>
      </c>
      <c r="B7" s="12">
        <v>0</v>
      </c>
      <c r="C7" s="12">
        <f>SUM(C6)</f>
        <v>200</v>
      </c>
      <c r="D7" s="22">
        <f>SUM(D6)</f>
        <v>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1"/>
  </sheetPr>
  <dimension ref="A1:D25"/>
  <sheetViews>
    <sheetView showGridLines="0" workbookViewId="0">
      <selection activeCell="D25" sqref="D25"/>
    </sheetView>
  </sheetViews>
  <sheetFormatPr defaultColWidth="9.140625" defaultRowHeight="12.75"/>
  <cols>
    <col min="1" max="1" width="43.85546875" style="24" customWidth="1"/>
    <col min="2" max="2" width="12.7109375" style="24" customWidth="1"/>
    <col min="3" max="3" width="15.28515625" style="24" customWidth="1"/>
    <col min="4" max="4" width="14.140625" style="24" customWidth="1"/>
    <col min="5" max="16384" width="9.140625" style="24"/>
  </cols>
  <sheetData>
    <row r="1" spans="1:4" ht="33" customHeight="1">
      <c r="A1" s="150" t="s">
        <v>369</v>
      </c>
      <c r="B1" s="150"/>
      <c r="C1" s="150"/>
    </row>
    <row r="3" spans="1:4" ht="38.25">
      <c r="A3" s="35" t="s">
        <v>196</v>
      </c>
      <c r="B3" s="5" t="s">
        <v>0</v>
      </c>
      <c r="C3" s="5" t="s">
        <v>371</v>
      </c>
      <c r="D3" s="5" t="s">
        <v>372</v>
      </c>
    </row>
    <row r="5" spans="1:4" s="26" customFormat="1" ht="15" customHeight="1">
      <c r="A5" s="25" t="s">
        <v>1</v>
      </c>
      <c r="B5" s="27"/>
      <c r="C5" s="27"/>
    </row>
    <row r="6" spans="1:4" s="26" customFormat="1" ht="15" customHeight="1">
      <c r="A6" s="98" t="s">
        <v>482</v>
      </c>
      <c r="B6" s="99">
        <v>15266.56</v>
      </c>
      <c r="C6" s="99">
        <v>10085</v>
      </c>
      <c r="D6" s="99">
        <v>15267</v>
      </c>
    </row>
    <row r="7" spans="1:4" s="26" customFormat="1" ht="15" customHeight="1">
      <c r="A7" s="98" t="s">
        <v>483</v>
      </c>
      <c r="B7" s="99">
        <v>495</v>
      </c>
      <c r="C7" s="99">
        <v>0</v>
      </c>
      <c r="D7" s="99">
        <v>495</v>
      </c>
    </row>
    <row r="8" spans="1:4" s="26" customFormat="1" ht="15" customHeight="1">
      <c r="A8" s="98" t="s">
        <v>484</v>
      </c>
      <c r="B8" s="99">
        <v>30.58</v>
      </c>
      <c r="C8" s="99">
        <v>0</v>
      </c>
      <c r="D8" s="99">
        <v>31</v>
      </c>
    </row>
    <row r="9" spans="1:4" s="26" customFormat="1" ht="15" customHeight="1">
      <c r="A9" s="98" t="s">
        <v>485</v>
      </c>
      <c r="B9" s="99">
        <v>7.15</v>
      </c>
      <c r="C9" s="99">
        <v>0</v>
      </c>
      <c r="D9" s="99">
        <v>8</v>
      </c>
    </row>
    <row r="10" spans="1:4" s="26" customFormat="1" ht="15" customHeight="1">
      <c r="A10" s="98" t="s">
        <v>486</v>
      </c>
      <c r="B10" s="99">
        <v>49.51</v>
      </c>
      <c r="C10" s="99">
        <v>0</v>
      </c>
      <c r="D10" s="99">
        <v>50</v>
      </c>
    </row>
    <row r="11" spans="1:4" ht="15" customHeight="1">
      <c r="A11" s="98" t="s">
        <v>96</v>
      </c>
      <c r="B11" s="99">
        <v>10893.5</v>
      </c>
      <c r="C11" s="99">
        <v>15000</v>
      </c>
      <c r="D11" s="99">
        <v>10894</v>
      </c>
    </row>
    <row r="12" spans="1:4" ht="15" customHeight="1">
      <c r="A12" s="98" t="s">
        <v>97</v>
      </c>
      <c r="B12" s="99">
        <v>7037</v>
      </c>
      <c r="C12" s="99">
        <v>0</v>
      </c>
      <c r="D12" s="99">
        <v>7037</v>
      </c>
    </row>
    <row r="13" spans="1:4" ht="15" customHeight="1">
      <c r="A13" s="98" t="s">
        <v>98</v>
      </c>
      <c r="B13" s="99">
        <v>431.49</v>
      </c>
      <c r="C13" s="99">
        <v>0</v>
      </c>
      <c r="D13" s="99">
        <v>432</v>
      </c>
    </row>
    <row r="14" spans="1:4" ht="15" customHeight="1">
      <c r="A14" s="98" t="s">
        <v>99</v>
      </c>
      <c r="B14" s="99">
        <v>100.92</v>
      </c>
      <c r="C14" s="99">
        <v>0</v>
      </c>
      <c r="D14" s="99">
        <v>101</v>
      </c>
    </row>
    <row r="15" spans="1:4" ht="15" customHeight="1">
      <c r="A15" s="98" t="s">
        <v>487</v>
      </c>
      <c r="B15" s="99">
        <v>678.74</v>
      </c>
      <c r="C15" s="99">
        <v>0</v>
      </c>
      <c r="D15" s="99">
        <v>679</v>
      </c>
    </row>
    <row r="16" spans="1:4" ht="15" customHeight="1">
      <c r="A16" s="98" t="s">
        <v>100</v>
      </c>
      <c r="B16" s="99">
        <v>25425</v>
      </c>
      <c r="C16" s="99">
        <v>23000</v>
      </c>
      <c r="D16" s="99">
        <v>25425</v>
      </c>
    </row>
    <row r="17" spans="1:4" ht="15" customHeight="1">
      <c r="A17" s="98" t="s">
        <v>488</v>
      </c>
      <c r="B17" s="99">
        <v>25162.5</v>
      </c>
      <c r="C17" s="99">
        <v>50017</v>
      </c>
      <c r="D17" s="99">
        <v>25163</v>
      </c>
    </row>
    <row r="18" spans="1:4" ht="15" customHeight="1">
      <c r="A18" s="98" t="s">
        <v>125</v>
      </c>
      <c r="B18" s="99">
        <v>4478</v>
      </c>
      <c r="C18" s="99">
        <v>5000</v>
      </c>
      <c r="D18" s="99">
        <v>4478</v>
      </c>
    </row>
    <row r="19" spans="1:4" ht="15" customHeight="1">
      <c r="A19" s="98" t="s">
        <v>489</v>
      </c>
      <c r="B19" s="99">
        <v>10274.59</v>
      </c>
      <c r="C19" s="99">
        <v>5000</v>
      </c>
      <c r="D19" s="99">
        <v>10275</v>
      </c>
    </row>
    <row r="20" spans="1:4" ht="15" customHeight="1">
      <c r="A20" s="98" t="s">
        <v>490</v>
      </c>
      <c r="B20" s="99">
        <v>12841.07</v>
      </c>
      <c r="C20" s="99">
        <v>14489</v>
      </c>
      <c r="D20" s="99">
        <v>12842</v>
      </c>
    </row>
    <row r="21" spans="1:4" ht="15" customHeight="1">
      <c r="A21" s="98" t="s">
        <v>491</v>
      </c>
      <c r="B21" s="99">
        <v>1064</v>
      </c>
      <c r="C21" s="99">
        <v>0</v>
      </c>
      <c r="D21" s="99">
        <v>1064</v>
      </c>
    </row>
    <row r="22" spans="1:4" ht="15" customHeight="1">
      <c r="A22" s="98" t="s">
        <v>492</v>
      </c>
      <c r="B22" s="99">
        <v>65.25</v>
      </c>
      <c r="C22" s="99">
        <v>0</v>
      </c>
      <c r="D22" s="99">
        <v>66</v>
      </c>
    </row>
    <row r="23" spans="1:4" ht="15" customHeight="1">
      <c r="A23" s="98" t="s">
        <v>493</v>
      </c>
      <c r="B23" s="99">
        <v>15.26</v>
      </c>
      <c r="C23" s="99">
        <v>0</v>
      </c>
      <c r="D23" s="99">
        <v>16</v>
      </c>
    </row>
    <row r="24" spans="1:4" ht="15" customHeight="1">
      <c r="A24" s="98" t="s">
        <v>494</v>
      </c>
      <c r="B24" s="99">
        <v>134.04</v>
      </c>
      <c r="C24" s="124">
        <v>0</v>
      </c>
      <c r="D24" s="99">
        <v>135</v>
      </c>
    </row>
    <row r="25" spans="1:4" ht="15" customHeight="1">
      <c r="A25" s="100" t="s">
        <v>4</v>
      </c>
      <c r="B25" s="101">
        <f>SUM(B6:B24)</f>
        <v>114450.15999999997</v>
      </c>
      <c r="C25" s="101">
        <f t="shared" ref="C25:D25" si="0">SUM(C6:C24)</f>
        <v>122591</v>
      </c>
      <c r="D25" s="101">
        <f t="shared" si="0"/>
        <v>114458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1"/>
  </sheetPr>
  <dimension ref="A1:D13"/>
  <sheetViews>
    <sheetView showGridLines="0" workbookViewId="0">
      <selection activeCell="D11" sqref="D11"/>
    </sheetView>
  </sheetViews>
  <sheetFormatPr defaultColWidth="9.140625" defaultRowHeight="12.75"/>
  <cols>
    <col min="1" max="1" width="37.7109375" style="4" customWidth="1"/>
    <col min="2" max="2" width="12.7109375" style="4" customWidth="1"/>
    <col min="3" max="3" width="15" style="4" customWidth="1"/>
    <col min="4" max="4" width="15.85546875" style="4" customWidth="1"/>
    <col min="5" max="16384" width="9.140625" style="4"/>
  </cols>
  <sheetData>
    <row r="1" spans="1:4" ht="33" customHeight="1">
      <c r="A1" s="150" t="s">
        <v>369</v>
      </c>
      <c r="B1" s="150"/>
      <c r="C1" s="150"/>
    </row>
    <row r="3" spans="1:4" ht="38.25">
      <c r="A3" s="21" t="s">
        <v>293</v>
      </c>
      <c r="B3" s="5" t="s">
        <v>0</v>
      </c>
      <c r="C3" s="5" t="s">
        <v>371</v>
      </c>
      <c r="D3" s="5" t="s">
        <v>372</v>
      </c>
    </row>
    <row r="5" spans="1:4" s="7" customFormat="1" ht="15" customHeight="1">
      <c r="A5" s="6" t="s">
        <v>1</v>
      </c>
      <c r="B5" s="8"/>
      <c r="C5" s="8"/>
    </row>
    <row r="6" spans="1:4" ht="15" customHeight="1">
      <c r="A6" s="98" t="s">
        <v>300</v>
      </c>
      <c r="B6" s="99">
        <v>1134.08</v>
      </c>
      <c r="C6" s="99">
        <v>5000</v>
      </c>
      <c r="D6" s="125">
        <v>1135</v>
      </c>
    </row>
    <row r="7" spans="1:4" ht="15" customHeight="1">
      <c r="A7" s="98" t="s">
        <v>301</v>
      </c>
      <c r="B7" s="99">
        <v>9975</v>
      </c>
      <c r="C7" s="99">
        <v>10000</v>
      </c>
      <c r="D7" s="125">
        <v>9975</v>
      </c>
    </row>
    <row r="8" spans="1:4" ht="15" customHeight="1">
      <c r="A8" s="98" t="s">
        <v>302</v>
      </c>
      <c r="B8" s="99">
        <v>542.95000000000005</v>
      </c>
      <c r="C8" s="99">
        <v>500</v>
      </c>
      <c r="D8" s="125">
        <v>543</v>
      </c>
    </row>
    <row r="9" spans="1:4" ht="15" customHeight="1">
      <c r="A9" s="98" t="s">
        <v>495</v>
      </c>
      <c r="B9" s="99">
        <v>983.87</v>
      </c>
      <c r="C9" s="99">
        <v>1063</v>
      </c>
      <c r="D9" s="125">
        <v>984</v>
      </c>
    </row>
    <row r="10" spans="1:4" ht="15" customHeight="1">
      <c r="A10" s="98" t="s">
        <v>496</v>
      </c>
      <c r="B10" s="99">
        <v>211.66</v>
      </c>
      <c r="C10" s="99">
        <v>200</v>
      </c>
      <c r="D10" s="125">
        <v>212</v>
      </c>
    </row>
    <row r="11" spans="1:4" ht="15" customHeight="1">
      <c r="A11" s="98" t="s">
        <v>303</v>
      </c>
      <c r="B11" s="99">
        <v>11449.46</v>
      </c>
      <c r="C11" s="99">
        <v>12200</v>
      </c>
      <c r="D11" s="125">
        <v>11450</v>
      </c>
    </row>
    <row r="12" spans="1:4" ht="15" customHeight="1">
      <c r="A12" s="100" t="s">
        <v>4</v>
      </c>
      <c r="B12" s="101">
        <f>SUM(B6:B11)</f>
        <v>24297.02</v>
      </c>
      <c r="C12" s="101">
        <f t="shared" ref="C12:D12" si="0">SUM(C6:C11)</f>
        <v>28963</v>
      </c>
      <c r="D12" s="101">
        <f t="shared" si="0"/>
        <v>24299</v>
      </c>
    </row>
    <row r="13" spans="1:4" ht="15" customHeight="1"/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E244"/>
  <sheetViews>
    <sheetView showGridLines="0" topLeftCell="A196" workbookViewId="0">
      <selection activeCell="A248" sqref="A248"/>
    </sheetView>
  </sheetViews>
  <sheetFormatPr defaultColWidth="9.140625" defaultRowHeight="12.75"/>
  <cols>
    <col min="1" max="1" width="126" style="4" customWidth="1"/>
    <col min="2" max="16384" width="9.140625" style="4"/>
  </cols>
  <sheetData>
    <row r="1" spans="1:1" ht="33" customHeight="1">
      <c r="A1" s="69" t="s">
        <v>204</v>
      </c>
    </row>
    <row r="2" spans="1:1" ht="15" customHeight="1">
      <c r="A2" s="21" t="s">
        <v>160</v>
      </c>
    </row>
    <row r="3" spans="1:1" ht="15" customHeight="1">
      <c r="A3" s="11" t="s">
        <v>189</v>
      </c>
    </row>
    <row r="4" spans="1:1" s="7" customFormat="1" ht="15" customHeight="1">
      <c r="A4" s="6" t="s">
        <v>206</v>
      </c>
    </row>
    <row r="5" spans="1:1" s="7" customFormat="1" ht="15" customHeight="1">
      <c r="A5" s="29" t="s">
        <v>676</v>
      </c>
    </row>
    <row r="6" spans="1:1" s="65" customFormat="1" ht="24" customHeight="1">
      <c r="A6" s="29" t="s">
        <v>507</v>
      </c>
    </row>
    <row r="7" spans="1:1" ht="14.1" customHeight="1">
      <c r="A7" s="4" t="s">
        <v>334</v>
      </c>
    </row>
    <row r="8" spans="1:1" ht="14.1" customHeight="1">
      <c r="A8" s="4" t="s">
        <v>566</v>
      </c>
    </row>
    <row r="9" spans="1:1" ht="14.1" customHeight="1">
      <c r="A9" s="73" t="s">
        <v>567</v>
      </c>
    </row>
    <row r="10" spans="1:1" s="74" customFormat="1" ht="14.1" customHeight="1">
      <c r="A10" s="74" t="s">
        <v>568</v>
      </c>
    </row>
    <row r="11" spans="1:1" ht="14.1" customHeight="1">
      <c r="A11" s="4" t="s">
        <v>569</v>
      </c>
    </row>
    <row r="12" spans="1:1" ht="14.1" customHeight="1">
      <c r="A12" s="21" t="s">
        <v>678</v>
      </c>
    </row>
    <row r="13" spans="1:1" ht="14.1" customHeight="1">
      <c r="A13" s="4" t="s">
        <v>677</v>
      </c>
    </row>
    <row r="14" spans="1:1" ht="14.1" customHeight="1">
      <c r="A14" s="132" t="s">
        <v>570</v>
      </c>
    </row>
    <row r="15" spans="1:1" ht="14.1" customHeight="1">
      <c r="A15" s="4" t="s">
        <v>571</v>
      </c>
    </row>
    <row r="16" spans="1:1" ht="14.1" customHeight="1">
      <c r="A16" s="65" t="s">
        <v>575</v>
      </c>
    </row>
    <row r="17" spans="1:1" ht="14.1" customHeight="1">
      <c r="A17" s="4" t="s">
        <v>572</v>
      </c>
    </row>
    <row r="18" spans="1:1" ht="14.1" customHeight="1">
      <c r="A18" s="4" t="s">
        <v>577</v>
      </c>
    </row>
    <row r="19" spans="1:1" ht="14.1" customHeight="1">
      <c r="A19" s="4" t="s">
        <v>573</v>
      </c>
    </row>
    <row r="20" spans="1:1" ht="14.1" customHeight="1">
      <c r="A20" s="4" t="s">
        <v>574</v>
      </c>
    </row>
    <row r="21" spans="1:1" ht="14.1" customHeight="1">
      <c r="A21" s="65" t="s">
        <v>576</v>
      </c>
    </row>
    <row r="22" spans="1:1" ht="14.1" customHeight="1">
      <c r="A22" s="76" t="s">
        <v>578</v>
      </c>
    </row>
    <row r="23" spans="1:1" ht="14.1" customHeight="1">
      <c r="A23" s="21" t="s">
        <v>508</v>
      </c>
    </row>
    <row r="24" spans="1:1" ht="14.1" customHeight="1">
      <c r="A24" s="4" t="s">
        <v>579</v>
      </c>
    </row>
    <row r="25" spans="1:1" ht="14.1" customHeight="1">
      <c r="A25" s="4" t="s">
        <v>509</v>
      </c>
    </row>
    <row r="26" spans="1:1" ht="14.1" customHeight="1">
      <c r="A26" s="4" t="s">
        <v>580</v>
      </c>
    </row>
    <row r="27" spans="1:1" ht="14.1" customHeight="1"/>
    <row r="29" spans="1:1" s="21" customFormat="1">
      <c r="A29" s="11" t="s">
        <v>190</v>
      </c>
    </row>
    <row r="30" spans="1:1">
      <c r="A30" s="6" t="s">
        <v>206</v>
      </c>
    </row>
    <row r="31" spans="1:1">
      <c r="A31" s="29" t="s">
        <v>673</v>
      </c>
    </row>
    <row r="32" spans="1:1" ht="14.1" customHeight="1">
      <c r="A32" s="4" t="s">
        <v>290</v>
      </c>
    </row>
    <row r="33" spans="1:1" ht="14.1" customHeight="1">
      <c r="A33" s="4" t="s">
        <v>291</v>
      </c>
    </row>
    <row r="34" spans="1:1" ht="14.1" customHeight="1">
      <c r="A34" s="4" t="s">
        <v>674</v>
      </c>
    </row>
    <row r="35" spans="1:1" ht="14.1" customHeight="1">
      <c r="A35" s="4" t="s">
        <v>510</v>
      </c>
    </row>
    <row r="36" spans="1:1" ht="14.1" customHeight="1">
      <c r="A36" s="4" t="s">
        <v>516</v>
      </c>
    </row>
    <row r="37" spans="1:1" ht="14.1" customHeight="1">
      <c r="A37" s="4" t="s">
        <v>511</v>
      </c>
    </row>
    <row r="38" spans="1:1" ht="14.1" customHeight="1">
      <c r="A38" s="4" t="s">
        <v>512</v>
      </c>
    </row>
    <row r="39" spans="1:1" ht="14.1" customHeight="1">
      <c r="A39" s="4" t="s">
        <v>513</v>
      </c>
    </row>
    <row r="40" spans="1:1" ht="14.1" customHeight="1">
      <c r="A40" s="4" t="s">
        <v>514</v>
      </c>
    </row>
    <row r="41" spans="1:1" ht="14.1" customHeight="1">
      <c r="A41" s="4" t="s">
        <v>357</v>
      </c>
    </row>
    <row r="42" spans="1:1" ht="14.1" customHeight="1">
      <c r="A42" s="4" t="s">
        <v>358</v>
      </c>
    </row>
    <row r="43" spans="1:1" ht="14.1" customHeight="1">
      <c r="A43" s="74" t="s">
        <v>675</v>
      </c>
    </row>
    <row r="44" spans="1:1" ht="14.1" customHeight="1">
      <c r="A44" s="4" t="s">
        <v>679</v>
      </c>
    </row>
    <row r="45" spans="1:1" ht="14.1" customHeight="1">
      <c r="A45" s="4" t="s">
        <v>355</v>
      </c>
    </row>
    <row r="46" spans="1:1" ht="14.1" customHeight="1">
      <c r="A46" s="4" t="s">
        <v>517</v>
      </c>
    </row>
    <row r="47" spans="1:1" ht="14.1" customHeight="1">
      <c r="A47" s="4" t="s">
        <v>515</v>
      </c>
    </row>
    <row r="48" spans="1:1" ht="14.1" customHeight="1">
      <c r="A48" s="4" t="s">
        <v>518</v>
      </c>
    </row>
    <row r="49" spans="1:1" ht="14.1" customHeight="1"/>
    <row r="50" spans="1:1" ht="14.1" customHeight="1"/>
    <row r="51" spans="1:1">
      <c r="A51" s="21" t="s">
        <v>205</v>
      </c>
    </row>
    <row r="52" spans="1:1">
      <c r="A52" s="6" t="s">
        <v>206</v>
      </c>
    </row>
    <row r="53" spans="1:1" ht="14.1" customHeight="1">
      <c r="A53" s="40" t="s">
        <v>550</v>
      </c>
    </row>
    <row r="54" spans="1:1" ht="14.1" customHeight="1">
      <c r="A54" s="40" t="s">
        <v>328</v>
      </c>
    </row>
    <row r="55" spans="1:1" ht="14.1" customHeight="1">
      <c r="A55" s="4" t="s">
        <v>519</v>
      </c>
    </row>
    <row r="56" spans="1:1" s="7" customFormat="1" ht="14.1" customHeight="1">
      <c r="A56" s="7" t="s">
        <v>520</v>
      </c>
    </row>
    <row r="57" spans="1:1" ht="14.1" customHeight="1">
      <c r="A57" s="4" t="s">
        <v>521</v>
      </c>
    </row>
    <row r="58" spans="1:1" ht="14.1" customHeight="1">
      <c r="A58" s="73" t="s">
        <v>522</v>
      </c>
    </row>
    <row r="59" spans="1:1" ht="14.1" customHeight="1">
      <c r="A59" s="73"/>
    </row>
    <row r="61" spans="1:1">
      <c r="A61" s="21" t="s">
        <v>356</v>
      </c>
    </row>
    <row r="62" spans="1:1">
      <c r="A62" s="6" t="s">
        <v>206</v>
      </c>
    </row>
    <row r="63" spans="1:1">
      <c r="A63" s="40" t="s">
        <v>527</v>
      </c>
    </row>
    <row r="64" spans="1:1" ht="14.1" customHeight="1">
      <c r="A64" s="7" t="s">
        <v>523</v>
      </c>
    </row>
    <row r="65" spans="1:1" ht="14.1" customHeight="1">
      <c r="A65" s="7" t="s">
        <v>524</v>
      </c>
    </row>
    <row r="66" spans="1:1" ht="14.1" customHeight="1">
      <c r="A66" s="39" t="s">
        <v>581</v>
      </c>
    </row>
    <row r="67" spans="1:1" ht="14.1" customHeight="1">
      <c r="A67" s="39" t="s">
        <v>526</v>
      </c>
    </row>
    <row r="68" spans="1:1" ht="15.75" customHeight="1">
      <c r="A68" s="65" t="s">
        <v>582</v>
      </c>
    </row>
    <row r="69" spans="1:1" ht="15.75" customHeight="1">
      <c r="A69" s="65" t="s">
        <v>680</v>
      </c>
    </row>
    <row r="70" spans="1:1" ht="15.75" customHeight="1">
      <c r="A70" s="75" t="s">
        <v>583</v>
      </c>
    </row>
    <row r="71" spans="1:1" ht="15.75" customHeight="1">
      <c r="A71" s="133" t="s">
        <v>584</v>
      </c>
    </row>
    <row r="72" spans="1:1" ht="15.75" customHeight="1">
      <c r="A72" s="80" t="s">
        <v>525</v>
      </c>
    </row>
    <row r="73" spans="1:1" ht="15.75" customHeight="1">
      <c r="A73" s="65" t="s">
        <v>672</v>
      </c>
    </row>
    <row r="74" spans="1:1" ht="15.75" customHeight="1">
      <c r="A74" s="65" t="s">
        <v>681</v>
      </c>
    </row>
    <row r="75" spans="1:1" ht="15.75" customHeight="1">
      <c r="A75" s="136" t="s">
        <v>622</v>
      </c>
    </row>
    <row r="77" spans="1:1">
      <c r="A77" s="21" t="s">
        <v>192</v>
      </c>
    </row>
    <row r="78" spans="1:1">
      <c r="A78" s="6" t="s">
        <v>206</v>
      </c>
    </row>
    <row r="79" spans="1:1">
      <c r="A79" s="40" t="s">
        <v>528</v>
      </c>
    </row>
    <row r="80" spans="1:1">
      <c r="A80" s="4" t="s">
        <v>529</v>
      </c>
    </row>
    <row r="81" spans="1:1">
      <c r="A81" s="4" t="s">
        <v>530</v>
      </c>
    </row>
    <row r="82" spans="1:1">
      <c r="A82" s="4" t="s">
        <v>531</v>
      </c>
    </row>
    <row r="83" spans="1:1">
      <c r="A83" s="4" t="s">
        <v>585</v>
      </c>
    </row>
    <row r="86" spans="1:1">
      <c r="A86" s="21" t="s">
        <v>193</v>
      </c>
    </row>
    <row r="87" spans="1:1">
      <c r="A87" s="6" t="s">
        <v>206</v>
      </c>
    </row>
    <row r="88" spans="1:1" ht="14.1" customHeight="1">
      <c r="A88" s="40" t="s">
        <v>532</v>
      </c>
    </row>
    <row r="89" spans="1:1" ht="14.1" customHeight="1">
      <c r="A89" s="40" t="s">
        <v>586</v>
      </c>
    </row>
    <row r="90" spans="1:1" ht="14.1" customHeight="1">
      <c r="A90" s="76" t="s">
        <v>535</v>
      </c>
    </row>
    <row r="91" spans="1:1" ht="14.1" customHeight="1">
      <c r="A91" s="76" t="s">
        <v>533</v>
      </c>
    </row>
    <row r="92" spans="1:1">
      <c r="A92" s="4" t="s">
        <v>534</v>
      </c>
    </row>
    <row r="93" spans="1:1">
      <c r="A93" s="4" t="s">
        <v>587</v>
      </c>
    </row>
    <row r="94" spans="1:1" ht="14.1" customHeight="1">
      <c r="A94" s="76" t="s">
        <v>536</v>
      </c>
    </row>
    <row r="95" spans="1:1" ht="14.1" customHeight="1">
      <c r="A95" s="40" t="s">
        <v>588</v>
      </c>
    </row>
    <row r="96" spans="1:1" s="24" customFormat="1" ht="14.1" customHeight="1">
      <c r="A96" s="130" t="s">
        <v>589</v>
      </c>
    </row>
    <row r="97" spans="1:1" ht="14.1" customHeight="1">
      <c r="A97" s="130" t="s">
        <v>590</v>
      </c>
    </row>
    <row r="98" spans="1:1" ht="14.1" customHeight="1">
      <c r="A98" s="130" t="s">
        <v>591</v>
      </c>
    </row>
    <row r="99" spans="1:1" ht="14.1" customHeight="1">
      <c r="A99" s="130" t="s">
        <v>592</v>
      </c>
    </row>
    <row r="100" spans="1:1" ht="14.1" customHeight="1">
      <c r="A100" s="130" t="s">
        <v>593</v>
      </c>
    </row>
    <row r="101" spans="1:1" ht="14.1" customHeight="1">
      <c r="A101" s="130" t="s">
        <v>594</v>
      </c>
    </row>
    <row r="102" spans="1:1" ht="14.1" customHeight="1">
      <c r="A102" s="130" t="s">
        <v>595</v>
      </c>
    </row>
    <row r="103" spans="1:1" ht="14.1" customHeight="1">
      <c r="A103" s="130" t="s">
        <v>596</v>
      </c>
    </row>
    <row r="104" spans="1:1" ht="14.1" customHeight="1">
      <c r="A104" s="40" t="s">
        <v>537</v>
      </c>
    </row>
    <row r="105" spans="1:1" ht="14.1" customHeight="1">
      <c r="A105" s="40" t="s">
        <v>539</v>
      </c>
    </row>
    <row r="106" spans="1:1" ht="14.1" customHeight="1">
      <c r="A106" s="131" t="s">
        <v>540</v>
      </c>
    </row>
    <row r="107" spans="1:1" ht="14.1" customHeight="1">
      <c r="A107" s="131" t="s">
        <v>538</v>
      </c>
    </row>
    <row r="108" spans="1:1" ht="14.1" customHeight="1">
      <c r="A108" s="40" t="s">
        <v>541</v>
      </c>
    </row>
    <row r="109" spans="1:1">
      <c r="A109" s="4" t="s">
        <v>542</v>
      </c>
    </row>
    <row r="110" spans="1:1" ht="14.1" customHeight="1">
      <c r="A110" s="76" t="s">
        <v>543</v>
      </c>
    </row>
    <row r="111" spans="1:1" s="62" customFormat="1" ht="14.1" customHeight="1">
      <c r="A111" s="64" t="s">
        <v>597</v>
      </c>
    </row>
    <row r="112" spans="1:1" s="62" customFormat="1" ht="14.1" customHeight="1">
      <c r="A112" s="64" t="s">
        <v>598</v>
      </c>
    </row>
    <row r="113" spans="1:1" ht="14.1" customHeight="1">
      <c r="A113" s="76" t="s">
        <v>599</v>
      </c>
    </row>
    <row r="114" spans="1:1" s="62" customFormat="1" ht="14.1" customHeight="1">
      <c r="A114" s="64" t="s">
        <v>600</v>
      </c>
    </row>
    <row r="115" spans="1:1" s="62" customFormat="1" ht="14.1" customHeight="1">
      <c r="A115" s="64" t="s">
        <v>545</v>
      </c>
    </row>
    <row r="116" spans="1:1" s="62" customFormat="1" ht="14.1" customHeight="1">
      <c r="A116" s="64" t="s">
        <v>544</v>
      </c>
    </row>
    <row r="117" spans="1:1" s="62" customFormat="1" ht="14.1" customHeight="1">
      <c r="A117" s="64" t="s">
        <v>546</v>
      </c>
    </row>
    <row r="118" spans="1:1" s="62" customFormat="1" ht="14.1" customHeight="1">
      <c r="A118" s="63" t="s">
        <v>601</v>
      </c>
    </row>
    <row r="119" spans="1:1">
      <c r="A119" s="4" t="s">
        <v>602</v>
      </c>
    </row>
    <row r="120" spans="1:1">
      <c r="A120" s="4" t="s">
        <v>547</v>
      </c>
    </row>
    <row r="121" spans="1:1">
      <c r="A121" s="4" t="s">
        <v>603</v>
      </c>
    </row>
    <row r="124" spans="1:1">
      <c r="A124" s="21" t="s">
        <v>194</v>
      </c>
    </row>
    <row r="125" spans="1:1">
      <c r="A125" s="6" t="s">
        <v>206</v>
      </c>
    </row>
    <row r="126" spans="1:1" ht="14.1" customHeight="1">
      <c r="A126" s="7" t="s">
        <v>549</v>
      </c>
    </row>
    <row r="127" spans="1:1" ht="14.1" customHeight="1">
      <c r="A127" s="7" t="s">
        <v>548</v>
      </c>
    </row>
    <row r="128" spans="1:1" ht="14.1" customHeight="1">
      <c r="A128" s="7" t="s">
        <v>604</v>
      </c>
    </row>
    <row r="129" spans="1:1" ht="14.1" customHeight="1">
      <c r="A129" s="7" t="s">
        <v>671</v>
      </c>
    </row>
    <row r="130" spans="1:1" ht="14.1" customHeight="1">
      <c r="A130" s="7" t="s">
        <v>606</v>
      </c>
    </row>
    <row r="131" spans="1:1" ht="14.1" customHeight="1">
      <c r="A131" s="7" t="s">
        <v>605</v>
      </c>
    </row>
    <row r="132" spans="1:1" ht="14.1" customHeight="1">
      <c r="A132" s="7"/>
    </row>
    <row r="133" spans="1:1" ht="14.1" customHeight="1">
      <c r="A133" s="7"/>
    </row>
    <row r="134" spans="1:1" ht="14.1" customHeight="1">
      <c r="A134" s="39" t="s">
        <v>160</v>
      </c>
    </row>
    <row r="135" spans="1:1">
      <c r="A135" s="21" t="s">
        <v>195</v>
      </c>
    </row>
    <row r="136" spans="1:1">
      <c r="A136" s="6" t="s">
        <v>206</v>
      </c>
    </row>
    <row r="137" spans="1:1">
      <c r="A137" s="29" t="s">
        <v>685</v>
      </c>
    </row>
    <row r="138" spans="1:1" ht="14.1" customHeight="1">
      <c r="A138" s="40" t="s">
        <v>329</v>
      </c>
    </row>
    <row r="139" spans="1:1" ht="14.1" customHeight="1">
      <c r="A139" s="40" t="s">
        <v>607</v>
      </c>
    </row>
    <row r="140" spans="1:1" ht="14.1" customHeight="1">
      <c r="A140" s="40" t="s">
        <v>551</v>
      </c>
    </row>
    <row r="141" spans="1:1" ht="14.1" customHeight="1">
      <c r="A141" s="40" t="s">
        <v>552</v>
      </c>
    </row>
    <row r="142" spans="1:1" ht="14.1" customHeight="1">
      <c r="A142" s="40" t="s">
        <v>682</v>
      </c>
    </row>
    <row r="143" spans="1:1" ht="14.1" customHeight="1">
      <c r="A143" s="40" t="s">
        <v>683</v>
      </c>
    </row>
    <row r="144" spans="1:1" ht="14.1" customHeight="1">
      <c r="A144" s="40" t="s">
        <v>684</v>
      </c>
    </row>
    <row r="145" spans="1:1" ht="14.1" customHeight="1">
      <c r="A145" s="77" t="s">
        <v>608</v>
      </c>
    </row>
    <row r="146" spans="1:1" ht="14.1" customHeight="1">
      <c r="A146" s="77" t="s">
        <v>553</v>
      </c>
    </row>
    <row r="147" spans="1:1" ht="14.1" customHeight="1">
      <c r="A147" s="134" t="s">
        <v>554</v>
      </c>
    </row>
    <row r="148" spans="1:1" ht="14.1" customHeight="1">
      <c r="A148" s="29" t="s">
        <v>557</v>
      </c>
    </row>
    <row r="149" spans="1:1" ht="14.1" customHeight="1">
      <c r="A149" s="29" t="s">
        <v>563</v>
      </c>
    </row>
    <row r="150" spans="1:1" ht="14.1" customHeight="1">
      <c r="A150" s="29" t="s">
        <v>556</v>
      </c>
    </row>
    <row r="151" spans="1:1" ht="14.1" customHeight="1">
      <c r="A151" s="29" t="s">
        <v>559</v>
      </c>
    </row>
    <row r="152" spans="1:1">
      <c r="A152" s="29" t="s">
        <v>555</v>
      </c>
    </row>
    <row r="153" spans="1:1" ht="14.1" customHeight="1">
      <c r="A153" s="29" t="s">
        <v>564</v>
      </c>
    </row>
    <row r="154" spans="1:1" ht="14.1" customHeight="1">
      <c r="A154" s="29" t="s">
        <v>560</v>
      </c>
    </row>
    <row r="155" spans="1:1" ht="14.1" customHeight="1">
      <c r="A155" s="29" t="s">
        <v>558</v>
      </c>
    </row>
    <row r="156" spans="1:1" ht="14.1" customHeight="1">
      <c r="A156" s="29" t="s">
        <v>561</v>
      </c>
    </row>
    <row r="157" spans="1:1" ht="14.1" customHeight="1">
      <c r="A157" s="29" t="s">
        <v>562</v>
      </c>
    </row>
    <row r="158" spans="1:1" ht="14.1" customHeight="1">
      <c r="A158" s="40" t="s">
        <v>565</v>
      </c>
    </row>
    <row r="159" spans="1:1" ht="14.1" customHeight="1">
      <c r="A159" s="40" t="s">
        <v>610</v>
      </c>
    </row>
    <row r="160" spans="1:1">
      <c r="A160" s="4" t="s">
        <v>609</v>
      </c>
    </row>
    <row r="161" spans="1:1" ht="14.1" customHeight="1">
      <c r="A161" s="40" t="s">
        <v>612</v>
      </c>
    </row>
    <row r="162" spans="1:1" ht="14.1" customHeight="1">
      <c r="A162" s="29" t="s">
        <v>611</v>
      </c>
    </row>
    <row r="163" spans="1:1">
      <c r="A163" s="4" t="s">
        <v>613</v>
      </c>
    </row>
    <row r="164" spans="1:1">
      <c r="A164" s="4" t="s">
        <v>359</v>
      </c>
    </row>
    <row r="165" spans="1:1">
      <c r="A165" s="4" t="s">
        <v>614</v>
      </c>
    </row>
    <row r="166" spans="1:1">
      <c r="A166" s="4" t="s">
        <v>615</v>
      </c>
    </row>
    <row r="167" spans="1:1">
      <c r="A167" s="4" t="s">
        <v>616</v>
      </c>
    </row>
    <row r="168" spans="1:1">
      <c r="A168" s="74" t="s">
        <v>617</v>
      </c>
    </row>
    <row r="169" spans="1:1">
      <c r="A169" s="74" t="s">
        <v>618</v>
      </c>
    </row>
    <row r="170" spans="1:1">
      <c r="A170" s="135" t="s">
        <v>619</v>
      </c>
    </row>
    <row r="171" spans="1:1">
      <c r="A171" s="74" t="s">
        <v>620</v>
      </c>
    </row>
    <row r="172" spans="1:1" ht="14.1" customHeight="1">
      <c r="A172" s="76" t="s">
        <v>621</v>
      </c>
    </row>
    <row r="173" spans="1:1" ht="14.1" customHeight="1"/>
    <row r="175" spans="1:1">
      <c r="A175" s="21" t="s">
        <v>197</v>
      </c>
    </row>
    <row r="176" spans="1:1">
      <c r="A176" s="6" t="s">
        <v>206</v>
      </c>
    </row>
    <row r="177" spans="1:3" ht="14.1" customHeight="1">
      <c r="A177" s="81" t="s">
        <v>669</v>
      </c>
    </row>
    <row r="178" spans="1:3" ht="14.1" customHeight="1">
      <c r="A178" s="29" t="s">
        <v>668</v>
      </c>
    </row>
    <row r="179" spans="1:3" ht="14.1" customHeight="1">
      <c r="A179" s="81" t="s">
        <v>670</v>
      </c>
    </row>
    <row r="180" spans="1:3" ht="14.1" customHeight="1">
      <c r="A180" s="7" t="s">
        <v>160</v>
      </c>
    </row>
    <row r="181" spans="1:3" ht="14.1" customHeight="1">
      <c r="A181" s="78" t="s">
        <v>330</v>
      </c>
    </row>
    <row r="182" spans="1:3" ht="14.1" customHeight="1">
      <c r="A182" s="6" t="s">
        <v>206</v>
      </c>
    </row>
    <row r="183" spans="1:3" ht="14.1" customHeight="1">
      <c r="A183" s="7" t="s">
        <v>623</v>
      </c>
    </row>
    <row r="184" spans="1:3" ht="14.1" customHeight="1">
      <c r="A184" s="7" t="s">
        <v>624</v>
      </c>
    </row>
    <row r="185" spans="1:3" ht="14.1" customHeight="1">
      <c r="A185" s="7"/>
    </row>
    <row r="186" spans="1:3" ht="14.1" customHeight="1">
      <c r="A186" s="7"/>
    </row>
    <row r="187" spans="1:3">
      <c r="A187" s="21" t="s">
        <v>200</v>
      </c>
    </row>
    <row r="188" spans="1:3">
      <c r="A188" s="6" t="s">
        <v>206</v>
      </c>
    </row>
    <row r="189" spans="1:3">
      <c r="A189" s="4" t="s">
        <v>625</v>
      </c>
    </row>
    <row r="190" spans="1:3">
      <c r="A190" s="82"/>
      <c r="B190" s="82"/>
      <c r="C190" s="82"/>
    </row>
    <row r="191" spans="1:3">
      <c r="A191" s="137" t="s">
        <v>196</v>
      </c>
      <c r="B191" s="82"/>
      <c r="C191" s="82"/>
    </row>
    <row r="192" spans="1:3">
      <c r="A192" s="6" t="s">
        <v>206</v>
      </c>
    </row>
    <row r="193" spans="1:1" ht="14.1" customHeight="1">
      <c r="A193" s="39" t="s">
        <v>626</v>
      </c>
    </row>
    <row r="194" spans="1:1" ht="14.1" customHeight="1">
      <c r="A194" s="40" t="s">
        <v>627</v>
      </c>
    </row>
    <row r="195" spans="1:1" ht="14.1" customHeight="1">
      <c r="A195" s="39" t="s">
        <v>630</v>
      </c>
    </row>
    <row r="196" spans="1:1" ht="14.1" customHeight="1">
      <c r="A196" s="39" t="s">
        <v>631</v>
      </c>
    </row>
    <row r="197" spans="1:1" ht="14.1" customHeight="1">
      <c r="A197" s="7" t="s">
        <v>690</v>
      </c>
    </row>
    <row r="198" spans="1:1" ht="14.1" customHeight="1">
      <c r="A198" s="7" t="s">
        <v>689</v>
      </c>
    </row>
    <row r="199" spans="1:1" ht="14.1" customHeight="1">
      <c r="A199" s="7" t="s">
        <v>686</v>
      </c>
    </row>
    <row r="200" spans="1:1" ht="14.1" customHeight="1">
      <c r="A200" s="39" t="s">
        <v>628</v>
      </c>
    </row>
    <row r="201" spans="1:1" ht="14.1" customHeight="1">
      <c r="A201" s="39" t="s">
        <v>629</v>
      </c>
    </row>
    <row r="202" spans="1:1" ht="14.1" customHeight="1"/>
    <row r="204" spans="1:1">
      <c r="A204" s="21" t="s">
        <v>293</v>
      </c>
    </row>
    <row r="205" spans="1:1">
      <c r="A205" s="6" t="s">
        <v>206</v>
      </c>
    </row>
    <row r="206" spans="1:1">
      <c r="A206" s="4" t="s">
        <v>632</v>
      </c>
    </row>
    <row r="207" spans="1:1">
      <c r="A207" s="4" t="s">
        <v>635</v>
      </c>
    </row>
    <row r="208" spans="1:1">
      <c r="A208" s="4" t="s">
        <v>360</v>
      </c>
    </row>
    <row r="209" spans="1:5">
      <c r="A209" s="4" t="s">
        <v>633</v>
      </c>
    </row>
    <row r="210" spans="1:5">
      <c r="A210" s="4" t="s">
        <v>634</v>
      </c>
    </row>
    <row r="214" spans="1:5">
      <c r="A214" s="21" t="s">
        <v>363</v>
      </c>
    </row>
    <row r="215" spans="1:5">
      <c r="A215" s="41" t="s">
        <v>364</v>
      </c>
    </row>
    <row r="216" spans="1:5">
      <c r="A216" s="4" t="s">
        <v>637</v>
      </c>
      <c r="B216" s="82"/>
      <c r="C216" s="82"/>
      <c r="D216" s="83"/>
      <c r="E216" s="83"/>
    </row>
    <row r="217" spans="1:5">
      <c r="A217" s="138" t="s">
        <v>636</v>
      </c>
      <c r="B217" s="82"/>
      <c r="C217" s="82"/>
      <c r="D217" s="83"/>
      <c r="E217" s="83"/>
    </row>
    <row r="218" spans="1:5">
      <c r="A218" s="82"/>
    </row>
    <row r="230" spans="1:1">
      <c r="A230" s="21"/>
    </row>
    <row r="232" spans="1:1">
      <c r="A232" s="39"/>
    </row>
    <row r="233" spans="1:1">
      <c r="A233" s="39"/>
    </row>
    <row r="234" spans="1:1">
      <c r="A234" s="39"/>
    </row>
    <row r="236" spans="1:1">
      <c r="A236" s="41"/>
    </row>
    <row r="243" spans="1:1">
      <c r="A243" s="44"/>
    </row>
    <row r="244" spans="1:1">
      <c r="A244" s="44"/>
    </row>
  </sheetData>
  <pageMargins left="0.7" right="0.7" top="0.75" bottom="0.75" header="0.3" footer="0.3"/>
  <pageSetup scale="69" fitToWidth="4" fitToHeight="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1"/>
  </sheetPr>
  <dimension ref="A1:D15"/>
  <sheetViews>
    <sheetView showGridLines="0" workbookViewId="0">
      <selection activeCell="D14" sqref="D14"/>
    </sheetView>
  </sheetViews>
  <sheetFormatPr defaultRowHeight="15"/>
  <cols>
    <col min="1" max="1" width="46.140625" customWidth="1"/>
    <col min="2" max="2" width="12.7109375" customWidth="1"/>
    <col min="3" max="3" width="15" customWidth="1"/>
    <col min="4" max="4" width="15.7109375" customWidth="1"/>
  </cols>
  <sheetData>
    <row r="1" spans="1:4" ht="33" customHeight="1">
      <c r="A1" s="150" t="s">
        <v>369</v>
      </c>
      <c r="B1" s="150"/>
      <c r="C1" s="150"/>
    </row>
    <row r="3" spans="1:4" ht="39">
      <c r="A3" s="36" t="s">
        <v>203</v>
      </c>
      <c r="B3" s="5" t="s">
        <v>0</v>
      </c>
      <c r="C3" s="5" t="s">
        <v>371</v>
      </c>
      <c r="D3" s="5" t="s">
        <v>372</v>
      </c>
    </row>
    <row r="5" spans="1:4" s="1" customFormat="1" ht="24.95" customHeight="1">
      <c r="A5" s="2" t="s">
        <v>1</v>
      </c>
      <c r="B5" s="3"/>
      <c r="C5" s="3"/>
    </row>
    <row r="6" spans="1:4" ht="15" customHeight="1">
      <c r="A6" s="98" t="s">
        <v>111</v>
      </c>
      <c r="B6" s="99">
        <v>8459.18</v>
      </c>
      <c r="C6" s="99">
        <v>78933</v>
      </c>
      <c r="D6" s="99">
        <v>8460</v>
      </c>
    </row>
    <row r="7" spans="1:4" ht="15" customHeight="1">
      <c r="A7" s="98" t="s">
        <v>497</v>
      </c>
      <c r="B7" s="99">
        <v>0</v>
      </c>
      <c r="C7" s="99">
        <v>0</v>
      </c>
      <c r="D7" s="99">
        <v>0</v>
      </c>
    </row>
    <row r="8" spans="1:4" ht="15" customHeight="1">
      <c r="A8" s="98" t="s">
        <v>498</v>
      </c>
      <c r="B8" s="99">
        <v>0</v>
      </c>
      <c r="C8" s="99">
        <v>0</v>
      </c>
      <c r="D8" s="99">
        <v>0</v>
      </c>
    </row>
    <row r="9" spans="1:4" ht="15" customHeight="1">
      <c r="A9" s="98" t="s">
        <v>499</v>
      </c>
      <c r="B9" s="99">
        <v>0</v>
      </c>
      <c r="C9" s="99">
        <v>0</v>
      </c>
      <c r="D9" s="99">
        <v>0</v>
      </c>
    </row>
    <row r="10" spans="1:4" ht="15" customHeight="1">
      <c r="A10" s="98" t="s">
        <v>500</v>
      </c>
      <c r="B10" s="99">
        <v>0</v>
      </c>
      <c r="C10" s="99">
        <v>0</v>
      </c>
      <c r="D10" s="99">
        <v>0</v>
      </c>
    </row>
    <row r="11" spans="1:4" ht="15" customHeight="1">
      <c r="A11" s="98" t="s">
        <v>501</v>
      </c>
      <c r="B11" s="99">
        <v>0</v>
      </c>
      <c r="C11" s="99">
        <v>0</v>
      </c>
      <c r="D11" s="99">
        <v>0</v>
      </c>
    </row>
    <row r="12" spans="1:4" ht="15" customHeight="1">
      <c r="A12" s="98" t="s">
        <v>502</v>
      </c>
      <c r="B12" s="99">
        <v>192.97</v>
      </c>
      <c r="C12" s="99">
        <v>0</v>
      </c>
      <c r="D12" s="99">
        <v>193</v>
      </c>
    </row>
    <row r="13" spans="1:4" ht="15" customHeight="1">
      <c r="A13" s="98" t="s">
        <v>503</v>
      </c>
      <c r="B13" s="99">
        <v>0</v>
      </c>
      <c r="C13" s="99">
        <v>0</v>
      </c>
      <c r="D13" s="99">
        <v>0</v>
      </c>
    </row>
    <row r="14" spans="1:4" ht="15" customHeight="1">
      <c r="A14" s="98" t="s">
        <v>504</v>
      </c>
      <c r="B14" s="99">
        <v>394099.41</v>
      </c>
      <c r="C14" s="99">
        <v>0</v>
      </c>
      <c r="D14" s="99">
        <v>312565.42</v>
      </c>
    </row>
    <row r="15" spans="1:4">
      <c r="A15" s="100" t="s">
        <v>4</v>
      </c>
      <c r="B15" s="101">
        <f>SUM(B6:B14)</f>
        <v>402751.56</v>
      </c>
      <c r="C15" s="101">
        <f t="shared" ref="C15:D15" si="0">SUM(C6:C14)</f>
        <v>78933</v>
      </c>
      <c r="D15" s="101">
        <f t="shared" si="0"/>
        <v>321218.42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1"/>
    <pageSetUpPr fitToPage="1"/>
  </sheetPr>
  <dimension ref="A1:E21"/>
  <sheetViews>
    <sheetView workbookViewId="0">
      <selection activeCell="A20" sqref="A20"/>
    </sheetView>
  </sheetViews>
  <sheetFormatPr defaultColWidth="9.140625" defaultRowHeight="12.75"/>
  <cols>
    <col min="1" max="1" width="44.28515625" style="4" customWidth="1"/>
    <col min="2" max="2" width="16.140625" style="4" customWidth="1"/>
    <col min="3" max="3" width="14.5703125" style="4" customWidth="1"/>
    <col min="4" max="4" width="13.7109375" style="4" customWidth="1"/>
    <col min="5" max="5" width="11.5703125" style="4" bestFit="1" customWidth="1"/>
    <col min="6" max="16384" width="9.140625" style="4"/>
  </cols>
  <sheetData>
    <row r="1" spans="1:5">
      <c r="A1" s="150" t="s">
        <v>185</v>
      </c>
      <c r="B1" s="150"/>
      <c r="C1" s="150"/>
    </row>
    <row r="2" spans="1:5">
      <c r="A2" s="84">
        <v>43373</v>
      </c>
      <c r="B2" s="85"/>
      <c r="C2" s="85"/>
      <c r="D2" s="4" t="s">
        <v>160</v>
      </c>
    </row>
    <row r="3" spans="1:5" ht="38.25">
      <c r="A3" s="21" t="s">
        <v>305</v>
      </c>
      <c r="B3" s="72" t="s">
        <v>370</v>
      </c>
      <c r="C3" s="72" t="s">
        <v>371</v>
      </c>
      <c r="D3" s="72" t="s">
        <v>372</v>
      </c>
    </row>
    <row r="4" spans="1:5" s="7" customFormat="1">
      <c r="A4" s="6" t="s">
        <v>132</v>
      </c>
      <c r="B4" s="86"/>
      <c r="C4" s="86"/>
      <c r="D4" s="86"/>
    </row>
    <row r="5" spans="1:5">
      <c r="A5" s="9" t="s">
        <v>366</v>
      </c>
      <c r="B5" s="89">
        <v>325961.81</v>
      </c>
      <c r="C5" s="89">
        <v>358329</v>
      </c>
      <c r="D5" s="89">
        <v>325961.81</v>
      </c>
    </row>
    <row r="6" spans="1:5">
      <c r="A6" s="9" t="s">
        <v>638</v>
      </c>
      <c r="B6" s="89">
        <v>7527.53</v>
      </c>
      <c r="C6" s="89">
        <v>0</v>
      </c>
      <c r="D6" s="89">
        <v>7527.53</v>
      </c>
    </row>
    <row r="7" spans="1:5" s="51" customFormat="1" ht="15" customHeight="1">
      <c r="A7" s="51" t="s">
        <v>367</v>
      </c>
      <c r="B7" s="90">
        <v>3382.47</v>
      </c>
      <c r="C7" s="90">
        <v>0</v>
      </c>
      <c r="D7" s="90">
        <v>3382.47</v>
      </c>
    </row>
    <row r="8" spans="1:5" s="51" customFormat="1" ht="15" customHeight="1">
      <c r="A8" s="87" t="s">
        <v>133</v>
      </c>
      <c r="B8" s="91">
        <f>SUM(B5:B7)</f>
        <v>336871.81</v>
      </c>
      <c r="C8" s="91">
        <f>SUM(C5:C7)</f>
        <v>358329</v>
      </c>
      <c r="D8" s="91">
        <f>SUM(D5:D7)</f>
        <v>336871.81</v>
      </c>
      <c r="E8" s="53" t="s">
        <v>160</v>
      </c>
    </row>
    <row r="9" spans="1:5" s="51" customFormat="1" ht="15" customHeight="1">
      <c r="B9" s="90" t="s">
        <v>160</v>
      </c>
      <c r="C9" s="90"/>
      <c r="D9" s="90"/>
    </row>
    <row r="10" spans="1:5" s="51" customFormat="1" ht="15" customHeight="1">
      <c r="A10" s="88" t="s">
        <v>175</v>
      </c>
      <c r="B10" s="90"/>
      <c r="C10" s="90"/>
      <c r="D10" s="90" t="s">
        <v>160</v>
      </c>
    </row>
    <row r="11" spans="1:5" s="51" customFormat="1" ht="15" customHeight="1">
      <c r="A11" s="51" t="s">
        <v>368</v>
      </c>
      <c r="B11" s="90">
        <v>734530.23</v>
      </c>
      <c r="C11" s="90">
        <v>352196</v>
      </c>
      <c r="D11" s="90">
        <v>734530.23</v>
      </c>
      <c r="E11" s="53"/>
    </row>
    <row r="12" spans="1:5">
      <c r="A12" s="4" t="s">
        <v>203</v>
      </c>
      <c r="B12" s="34">
        <v>0</v>
      </c>
      <c r="C12" s="34">
        <v>6133</v>
      </c>
      <c r="D12" s="34">
        <v>0</v>
      </c>
    </row>
    <row r="13" spans="1:5" s="51" customFormat="1" ht="15" customHeight="1">
      <c r="A13" s="88" t="s">
        <v>187</v>
      </c>
      <c r="B13" s="92">
        <f>SUM(B11:B12)</f>
        <v>734530.23</v>
      </c>
      <c r="C13" s="92">
        <f>SUM(C11:C12)</f>
        <v>358329</v>
      </c>
      <c r="D13" s="92">
        <f>SUM(D11:D12)</f>
        <v>734530.23</v>
      </c>
    </row>
    <row r="14" spans="1:5">
      <c r="B14" s="34"/>
      <c r="C14" s="34"/>
      <c r="D14" s="34"/>
    </row>
    <row r="15" spans="1:5" s="51" customFormat="1" ht="15" customHeight="1">
      <c r="A15" s="88" t="s">
        <v>188</v>
      </c>
      <c r="B15" s="139">
        <f>B8-B13</f>
        <v>-397658.42</v>
      </c>
      <c r="C15" s="92">
        <f>C8-C13</f>
        <v>0</v>
      </c>
      <c r="D15" s="139">
        <f>D8-D13</f>
        <v>-397658.42</v>
      </c>
    </row>
    <row r="16" spans="1:5">
      <c r="A16" s="21"/>
      <c r="B16" s="34"/>
      <c r="C16" s="34"/>
      <c r="D16" s="34"/>
    </row>
    <row r="17" spans="1:4">
      <c r="A17" s="7" t="s">
        <v>697</v>
      </c>
      <c r="B17" s="45"/>
      <c r="C17" s="45"/>
      <c r="D17" s="45"/>
    </row>
    <row r="18" spans="1:4">
      <c r="A18" s="4" t="s">
        <v>698</v>
      </c>
    </row>
    <row r="19" spans="1:4">
      <c r="A19" s="7" t="s">
        <v>699</v>
      </c>
      <c r="B19" s="45"/>
      <c r="C19" s="45"/>
      <c r="D19" s="45"/>
    </row>
    <row r="20" spans="1:4">
      <c r="A20" s="7" t="s">
        <v>160</v>
      </c>
      <c r="B20" s="45"/>
      <c r="C20" s="45"/>
      <c r="D20" s="45"/>
    </row>
    <row r="21" spans="1:4">
      <c r="A21" s="7" t="s">
        <v>160</v>
      </c>
      <c r="B21" s="45"/>
      <c r="C21" s="45"/>
      <c r="D21" s="45"/>
    </row>
  </sheetData>
  <mergeCells count="1">
    <mergeCell ref="A1:C1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1"/>
    <pageSetUpPr fitToPage="1"/>
  </sheetPr>
  <dimension ref="A1:A109"/>
  <sheetViews>
    <sheetView showGridLines="0" topLeftCell="A10" workbookViewId="0">
      <selection activeCell="A21" sqref="A21"/>
    </sheetView>
  </sheetViews>
  <sheetFormatPr defaultColWidth="9.140625" defaultRowHeight="12.75"/>
  <cols>
    <col min="1" max="1" width="89.7109375" style="4" customWidth="1"/>
    <col min="2" max="16384" width="9.140625" style="4"/>
  </cols>
  <sheetData>
    <row r="1" spans="1:1" ht="33" customHeight="1">
      <c r="A1" s="71" t="s">
        <v>308</v>
      </c>
    </row>
    <row r="2" spans="1:1" ht="15" customHeight="1">
      <c r="A2" s="21" t="s">
        <v>160</v>
      </c>
    </row>
    <row r="3" spans="1:1" ht="15" customHeight="1">
      <c r="A3" s="11" t="s">
        <v>160</v>
      </c>
    </row>
    <row r="4" spans="1:1">
      <c r="A4" s="21" t="s">
        <v>193</v>
      </c>
    </row>
    <row r="5" spans="1:1">
      <c r="A5" s="6" t="s">
        <v>206</v>
      </c>
    </row>
    <row r="6" spans="1:1" ht="15" customHeight="1">
      <c r="A6" s="131" t="s">
        <v>639</v>
      </c>
    </row>
    <row r="7" spans="1:1" ht="15" customHeight="1">
      <c r="A7" s="131" t="s">
        <v>663</v>
      </c>
    </row>
    <row r="8" spans="1:1" ht="15" customHeight="1">
      <c r="A8" s="131" t="s">
        <v>640</v>
      </c>
    </row>
    <row r="9" spans="1:1" ht="15" customHeight="1">
      <c r="A9" s="81" t="s">
        <v>664</v>
      </c>
    </row>
    <row r="10" spans="1:1" ht="15" customHeight="1">
      <c r="A10" s="79" t="s">
        <v>665</v>
      </c>
    </row>
    <row r="11" spans="1:1" ht="15" customHeight="1">
      <c r="A11" s="4" t="s">
        <v>642</v>
      </c>
    </row>
    <row r="12" spans="1:1" ht="15" customHeight="1">
      <c r="A12" s="79" t="s">
        <v>641</v>
      </c>
    </row>
    <row r="13" spans="1:1" ht="15" customHeight="1">
      <c r="A13" s="40" t="s">
        <v>643</v>
      </c>
    </row>
    <row r="14" spans="1:1" s="21" customFormat="1" ht="15" customHeight="1">
      <c r="A14" s="76" t="s">
        <v>644</v>
      </c>
    </row>
    <row r="15" spans="1:1" s="21" customFormat="1" ht="15" customHeight="1">
      <c r="A15" s="76" t="s">
        <v>645</v>
      </c>
    </row>
    <row r="16" spans="1:1" ht="15" customHeight="1">
      <c r="A16" s="76" t="s">
        <v>648</v>
      </c>
    </row>
    <row r="17" spans="1:1" ht="15" customHeight="1">
      <c r="A17" s="76" t="s">
        <v>646</v>
      </c>
    </row>
    <row r="18" spans="1:1" ht="15" customHeight="1">
      <c r="A18" s="76" t="s">
        <v>647</v>
      </c>
    </row>
    <row r="19" spans="1:1" ht="15" customHeight="1">
      <c r="A19" s="40" t="s">
        <v>649</v>
      </c>
    </row>
    <row r="20" spans="1:1" ht="15" customHeight="1">
      <c r="A20" s="40" t="s">
        <v>650</v>
      </c>
    </row>
    <row r="21" spans="1:1" ht="15" customHeight="1">
      <c r="A21" s="40" t="s">
        <v>651</v>
      </c>
    </row>
    <row r="22" spans="1:1" ht="15" customHeight="1">
      <c r="A22" s="40" t="s">
        <v>652</v>
      </c>
    </row>
    <row r="23" spans="1:1" ht="14.1" customHeight="1">
      <c r="A23" s="39" t="s">
        <v>653</v>
      </c>
    </row>
    <row r="24" spans="1:1" ht="14.1" customHeight="1">
      <c r="A24" s="39" t="s">
        <v>654</v>
      </c>
    </row>
    <row r="25" spans="1:1" ht="14.1" customHeight="1">
      <c r="A25" s="39"/>
    </row>
    <row r="26" spans="1:1" ht="14.1" customHeight="1">
      <c r="A26" s="39"/>
    </row>
    <row r="27" spans="1:1" s="63" customFormat="1" ht="14.1" customHeight="1"/>
    <row r="28" spans="1:1" s="63" customFormat="1" ht="14.1" customHeight="1">
      <c r="A28" s="62"/>
    </row>
    <row r="29" spans="1:1" s="62" customFormat="1" ht="14.1" customHeight="1">
      <c r="A29" s="64"/>
    </row>
    <row r="30" spans="1:1" s="62" customFormat="1" ht="14.1" customHeight="1">
      <c r="A30" s="64"/>
    </row>
    <row r="31" spans="1:1" s="62" customFormat="1" ht="14.1" customHeight="1">
      <c r="A31" s="64"/>
    </row>
    <row r="32" spans="1:1" s="62" customFormat="1" ht="14.1" customHeight="1">
      <c r="A32" s="64"/>
    </row>
    <row r="33" spans="1:1" s="62" customFormat="1" ht="14.1" customHeight="1">
      <c r="A33" s="64"/>
    </row>
    <row r="34" spans="1:1" s="62" customFormat="1" ht="14.1" customHeight="1">
      <c r="A34" s="64"/>
    </row>
    <row r="35" spans="1:1" s="62" customFormat="1" ht="14.1" customHeight="1">
      <c r="A35" s="64"/>
    </row>
    <row r="36" spans="1:1" s="62" customFormat="1" ht="14.1" customHeight="1">
      <c r="A36" s="64"/>
    </row>
    <row r="37" spans="1:1" s="62" customFormat="1" ht="14.1" customHeight="1">
      <c r="A37" s="64"/>
    </row>
    <row r="38" spans="1:1" s="62" customFormat="1" ht="14.1" customHeight="1">
      <c r="A38" s="64"/>
    </row>
    <row r="39" spans="1:1" s="62" customFormat="1" ht="14.1" customHeight="1">
      <c r="A39" s="64"/>
    </row>
    <row r="40" spans="1:1" s="62" customFormat="1" ht="14.1" customHeight="1">
      <c r="A40" s="64"/>
    </row>
    <row r="41" spans="1:1" s="62" customFormat="1" ht="14.1" customHeight="1">
      <c r="A41" s="64"/>
    </row>
    <row r="42" spans="1:1" s="62" customFormat="1" ht="14.1" customHeight="1">
      <c r="A42" s="64"/>
    </row>
    <row r="43" spans="1:1" s="62" customFormat="1" ht="14.1" customHeight="1">
      <c r="A43" s="64"/>
    </row>
    <row r="44" spans="1:1" ht="14.1" customHeight="1"/>
    <row r="46" spans="1:1">
      <c r="A46" s="21"/>
    </row>
    <row r="47" spans="1:1">
      <c r="A47" s="6"/>
    </row>
    <row r="48" spans="1:1" ht="14.1" customHeight="1">
      <c r="A48" s="39"/>
    </row>
    <row r="49" spans="1:1" ht="14.1" customHeight="1">
      <c r="A49" s="39"/>
    </row>
    <row r="50" spans="1:1" ht="14.1" customHeight="1">
      <c r="A50" s="39"/>
    </row>
    <row r="51" spans="1:1" ht="14.1" customHeight="1"/>
    <row r="52" spans="1:1" ht="14.1" customHeight="1"/>
    <row r="53" spans="1:1" ht="14.1" customHeight="1"/>
    <row r="55" spans="1:1">
      <c r="A55" s="21"/>
    </row>
    <row r="56" spans="1:1">
      <c r="A56" s="6"/>
    </row>
    <row r="57" spans="1:1" ht="14.1" customHeight="1">
      <c r="A57" s="40"/>
    </row>
    <row r="58" spans="1:1" ht="14.1" customHeight="1">
      <c r="A58" s="39"/>
    </row>
    <row r="59" spans="1:1" ht="14.1" customHeight="1">
      <c r="A59" s="39"/>
    </row>
    <row r="60" spans="1:1" ht="14.1" customHeight="1">
      <c r="A60" s="39"/>
    </row>
    <row r="61" spans="1:1" ht="14.1" customHeight="1">
      <c r="A61" s="39"/>
    </row>
    <row r="62" spans="1:1" ht="14.1" customHeight="1">
      <c r="A62" s="39"/>
    </row>
    <row r="64" spans="1:1">
      <c r="A64" s="21"/>
    </row>
    <row r="65" spans="1:1">
      <c r="A65" s="6"/>
    </row>
    <row r="66" spans="1:1" ht="14.1" customHeight="1">
      <c r="A66" s="29"/>
    </row>
    <row r="67" spans="1:1" ht="14.1" customHeight="1">
      <c r="A67" s="29"/>
    </row>
    <row r="68" spans="1:1" ht="14.1" customHeight="1">
      <c r="A68" s="39"/>
    </row>
    <row r="69" spans="1:1" ht="14.1" customHeight="1"/>
    <row r="70" spans="1:1">
      <c r="A70" s="21"/>
    </row>
    <row r="71" spans="1:1">
      <c r="A71" s="6"/>
    </row>
    <row r="76" spans="1:1">
      <c r="A76" s="21"/>
    </row>
    <row r="95" spans="1:1">
      <c r="A95" s="21"/>
    </row>
    <row r="97" spans="1:1">
      <c r="A97" s="39"/>
    </row>
    <row r="98" spans="1:1">
      <c r="A98" s="39"/>
    </row>
    <row r="99" spans="1:1">
      <c r="A99" s="39"/>
    </row>
    <row r="101" spans="1:1">
      <c r="A101" s="41"/>
    </row>
    <row r="108" spans="1:1">
      <c r="A108" s="44"/>
    </row>
    <row r="109" spans="1:1">
      <c r="A109" s="44"/>
    </row>
  </sheetData>
  <pageMargins left="0.7" right="0.7" top="0.75" bottom="0.75" header="0.3" footer="0.3"/>
  <pageSetup fitToWidth="3" fitToHeight="3" orientation="landscape" r:id="rId1"/>
  <rowBreaks count="1" manualBreakCount="1">
    <brk id="5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4"/>
  <sheetViews>
    <sheetView workbookViewId="0">
      <selection activeCell="C23" sqref="C23"/>
    </sheetView>
  </sheetViews>
  <sheetFormatPr defaultColWidth="9.140625" defaultRowHeight="12.75"/>
  <cols>
    <col min="1" max="1" width="48.42578125" style="4" customWidth="1"/>
    <col min="2" max="2" width="15" style="4" customWidth="1"/>
    <col min="3" max="3" width="15.140625" style="4" customWidth="1"/>
    <col min="4" max="4" width="15.140625" style="4" hidden="1" customWidth="1"/>
    <col min="5" max="5" width="12.7109375" style="4" customWidth="1"/>
    <col min="6" max="16384" width="9.140625" style="4"/>
  </cols>
  <sheetData>
    <row r="1" spans="1:5" ht="33" customHeight="1">
      <c r="A1" s="150" t="s">
        <v>369</v>
      </c>
      <c r="B1" s="150"/>
      <c r="C1" s="150"/>
      <c r="D1" s="150"/>
      <c r="E1" s="150"/>
    </row>
    <row r="3" spans="1:5" ht="38.25">
      <c r="A3" s="21" t="s">
        <v>305</v>
      </c>
      <c r="B3" s="72" t="s">
        <v>0</v>
      </c>
      <c r="C3" s="72" t="s">
        <v>371</v>
      </c>
      <c r="D3" s="72" t="s">
        <v>307</v>
      </c>
      <c r="E3" s="72" t="s">
        <v>372</v>
      </c>
    </row>
    <row r="5" spans="1:5" s="7" customFormat="1" ht="15" customHeight="1">
      <c r="A5" s="6" t="s">
        <v>1</v>
      </c>
      <c r="B5" s="8"/>
      <c r="C5" s="8"/>
      <c r="D5" s="8"/>
      <c r="E5" s="8"/>
    </row>
    <row r="6" spans="1:5" ht="15" customHeight="1">
      <c r="A6" s="9" t="s">
        <v>309</v>
      </c>
      <c r="B6" s="10">
        <v>18681.62</v>
      </c>
      <c r="C6" s="10">
        <v>32136</v>
      </c>
      <c r="D6" s="10">
        <v>0</v>
      </c>
      <c r="E6" s="10">
        <v>18862</v>
      </c>
    </row>
    <row r="7" spans="1:5" ht="15" customHeight="1">
      <c r="A7" s="9" t="s">
        <v>310</v>
      </c>
      <c r="B7" s="10">
        <v>296.47000000000003</v>
      </c>
      <c r="C7" s="10">
        <v>250</v>
      </c>
      <c r="D7" s="10">
        <v>0</v>
      </c>
      <c r="E7" s="10">
        <v>297</v>
      </c>
    </row>
    <row r="8" spans="1:5" ht="15" customHeight="1">
      <c r="A8" s="9" t="s">
        <v>312</v>
      </c>
      <c r="B8" s="10">
        <v>1111.71</v>
      </c>
      <c r="C8" s="10">
        <v>1992</v>
      </c>
      <c r="D8" s="10">
        <v>0</v>
      </c>
      <c r="E8" s="10">
        <v>1112</v>
      </c>
    </row>
    <row r="9" spans="1:5" ht="15" customHeight="1">
      <c r="A9" s="9" t="s">
        <v>313</v>
      </c>
      <c r="B9" s="10">
        <v>235.91</v>
      </c>
      <c r="C9" s="10">
        <v>466</v>
      </c>
      <c r="D9" s="10">
        <v>0</v>
      </c>
      <c r="E9" s="10">
        <v>236</v>
      </c>
    </row>
    <row r="10" spans="1:5" ht="15" customHeight="1">
      <c r="A10" s="9" t="s">
        <v>314</v>
      </c>
      <c r="B10" s="10">
        <v>1694.92</v>
      </c>
      <c r="C10" s="10">
        <v>3214</v>
      </c>
      <c r="D10" s="10">
        <v>0</v>
      </c>
      <c r="E10" s="10">
        <v>1695</v>
      </c>
    </row>
    <row r="11" spans="1:5" ht="15" customHeight="1">
      <c r="A11" s="9" t="s">
        <v>662</v>
      </c>
      <c r="B11" s="10">
        <v>0</v>
      </c>
      <c r="C11" s="10">
        <v>3130</v>
      </c>
      <c r="D11" s="10"/>
      <c r="E11" s="10">
        <v>0</v>
      </c>
    </row>
    <row r="12" spans="1:5" ht="15" customHeight="1">
      <c r="A12" s="9" t="s">
        <v>311</v>
      </c>
      <c r="B12" s="10">
        <v>1587.7</v>
      </c>
      <c r="C12" s="10">
        <v>8217</v>
      </c>
      <c r="D12" s="10">
        <v>0</v>
      </c>
      <c r="E12" s="10">
        <v>1588</v>
      </c>
    </row>
    <row r="13" spans="1:5" ht="15" customHeight="1">
      <c r="A13" s="9" t="s">
        <v>315</v>
      </c>
      <c r="B13" s="10">
        <v>64.2</v>
      </c>
      <c r="C13" s="10">
        <v>351</v>
      </c>
      <c r="D13" s="10">
        <v>0</v>
      </c>
      <c r="E13" s="10">
        <v>65</v>
      </c>
    </row>
    <row r="14" spans="1:5" ht="15" customHeight="1">
      <c r="A14" s="9" t="s">
        <v>316</v>
      </c>
      <c r="B14" s="10">
        <v>12.9</v>
      </c>
      <c r="C14" s="10">
        <v>121</v>
      </c>
      <c r="D14" s="10">
        <v>0</v>
      </c>
      <c r="E14" s="10">
        <v>13</v>
      </c>
    </row>
    <row r="15" spans="1:5" ht="15" customHeight="1">
      <c r="A15" s="9" t="s">
        <v>317</v>
      </c>
      <c r="B15" s="10">
        <v>16.899999999999999</v>
      </c>
      <c r="C15" s="10">
        <v>81</v>
      </c>
      <c r="D15" s="10">
        <v>0</v>
      </c>
      <c r="E15" s="10">
        <v>17</v>
      </c>
    </row>
    <row r="16" spans="1:5" ht="15" customHeight="1">
      <c r="A16" s="9" t="s">
        <v>319</v>
      </c>
      <c r="B16" s="10">
        <v>4375</v>
      </c>
      <c r="C16" s="10">
        <v>6000</v>
      </c>
      <c r="D16" s="10">
        <v>0</v>
      </c>
      <c r="E16" s="10">
        <v>4375</v>
      </c>
    </row>
    <row r="17" spans="1:5" ht="15" customHeight="1">
      <c r="A17" s="9" t="s">
        <v>318</v>
      </c>
      <c r="B17" s="10">
        <v>30171.45</v>
      </c>
      <c r="C17" s="10">
        <v>21620</v>
      </c>
      <c r="D17" s="10">
        <v>0</v>
      </c>
      <c r="E17" s="10">
        <v>30172</v>
      </c>
    </row>
    <row r="18" spans="1:5" ht="15" customHeight="1">
      <c r="A18" s="9" t="s">
        <v>655</v>
      </c>
      <c r="B18" s="10">
        <v>4975</v>
      </c>
      <c r="C18" s="10">
        <v>10000</v>
      </c>
      <c r="D18" s="10">
        <v>0</v>
      </c>
      <c r="E18" s="10">
        <v>4975</v>
      </c>
    </row>
    <row r="19" spans="1:5" ht="15" customHeight="1">
      <c r="A19" s="9" t="s">
        <v>320</v>
      </c>
      <c r="B19" s="10">
        <v>16445</v>
      </c>
      <c r="C19" s="10">
        <v>9900</v>
      </c>
      <c r="D19" s="10">
        <v>0</v>
      </c>
      <c r="E19" s="10">
        <v>16445</v>
      </c>
    </row>
    <row r="20" spans="1:5" ht="15" customHeight="1">
      <c r="A20" s="9" t="s">
        <v>323</v>
      </c>
      <c r="B20" s="10">
        <v>3321.1120000000001</v>
      </c>
      <c r="C20" s="10">
        <v>0</v>
      </c>
      <c r="D20" s="10">
        <v>0</v>
      </c>
      <c r="E20" s="10">
        <v>3322</v>
      </c>
    </row>
    <row r="21" spans="1:5" ht="15" customHeight="1">
      <c r="A21" s="9" t="s">
        <v>656</v>
      </c>
      <c r="B21" s="10">
        <v>156.11000000000001</v>
      </c>
      <c r="C21" s="10">
        <v>0</v>
      </c>
      <c r="D21" s="10"/>
      <c r="E21" s="10">
        <v>157</v>
      </c>
    </row>
    <row r="22" spans="1:5" ht="15" customHeight="1">
      <c r="A22" s="9" t="s">
        <v>321</v>
      </c>
      <c r="B22" s="10">
        <v>86</v>
      </c>
      <c r="C22" s="10">
        <v>200</v>
      </c>
      <c r="D22" s="10">
        <v>0</v>
      </c>
      <c r="E22" s="10">
        <v>86</v>
      </c>
    </row>
    <row r="23" spans="1:5" ht="15" customHeight="1">
      <c r="A23" s="9" t="s">
        <v>324</v>
      </c>
      <c r="B23" s="10">
        <v>3190</v>
      </c>
      <c r="C23" s="10">
        <v>231552</v>
      </c>
      <c r="D23" s="10">
        <v>0</v>
      </c>
      <c r="E23" s="10">
        <v>3190</v>
      </c>
    </row>
    <row r="24" spans="1:5" ht="15" customHeight="1">
      <c r="A24" s="9" t="s">
        <v>657</v>
      </c>
      <c r="B24" s="10">
        <v>56508</v>
      </c>
      <c r="C24" s="10">
        <v>0</v>
      </c>
      <c r="D24" s="10"/>
      <c r="E24" s="10">
        <v>56508</v>
      </c>
    </row>
    <row r="25" spans="1:5" ht="15" customHeight="1">
      <c r="A25" s="9" t="s">
        <v>658</v>
      </c>
      <c r="B25" s="10">
        <v>567079</v>
      </c>
      <c r="C25" s="10">
        <v>0</v>
      </c>
      <c r="D25" s="10"/>
      <c r="E25" s="10">
        <v>567079</v>
      </c>
    </row>
    <row r="26" spans="1:5" ht="15" customHeight="1">
      <c r="A26" s="9" t="s">
        <v>325</v>
      </c>
      <c r="B26" s="10">
        <v>3127.63</v>
      </c>
      <c r="C26" s="10">
        <v>3128</v>
      </c>
      <c r="D26" s="10">
        <v>0</v>
      </c>
      <c r="E26" s="10">
        <v>3128</v>
      </c>
    </row>
    <row r="27" spans="1:5" ht="15" customHeight="1">
      <c r="A27" s="9" t="s">
        <v>326</v>
      </c>
      <c r="B27" s="10">
        <v>2002.09</v>
      </c>
      <c r="C27" s="10">
        <v>2002</v>
      </c>
      <c r="D27" s="10">
        <v>0</v>
      </c>
      <c r="E27" s="10">
        <v>2003</v>
      </c>
    </row>
    <row r="28" spans="1:5" ht="15" customHeight="1">
      <c r="A28" s="9" t="s">
        <v>327</v>
      </c>
      <c r="B28" s="10">
        <v>3363.23</v>
      </c>
      <c r="C28" s="10">
        <v>3128</v>
      </c>
      <c r="D28" s="10">
        <v>0</v>
      </c>
      <c r="E28" s="10">
        <v>3364</v>
      </c>
    </row>
    <row r="29" spans="1:5" ht="15" customHeight="1">
      <c r="A29" s="9" t="s">
        <v>659</v>
      </c>
      <c r="B29" s="10">
        <v>2868.79</v>
      </c>
      <c r="C29" s="10">
        <v>2869</v>
      </c>
      <c r="D29" s="10"/>
      <c r="E29" s="10">
        <v>2869</v>
      </c>
    </row>
    <row r="30" spans="1:5" ht="15" customHeight="1">
      <c r="A30" s="9" t="s">
        <v>660</v>
      </c>
      <c r="B30" s="10">
        <v>4413.78</v>
      </c>
      <c r="C30" s="10">
        <v>4414</v>
      </c>
      <c r="D30" s="10"/>
      <c r="E30" s="10">
        <v>4414</v>
      </c>
    </row>
    <row r="31" spans="1:5" ht="15" customHeight="1">
      <c r="A31" s="9" t="s">
        <v>661</v>
      </c>
      <c r="B31" s="10">
        <v>8745.7000000000007</v>
      </c>
      <c r="C31" s="10">
        <v>7425</v>
      </c>
      <c r="D31" s="10"/>
      <c r="E31" s="10">
        <v>8746</v>
      </c>
    </row>
    <row r="32" spans="1:5" ht="15" customHeight="1">
      <c r="A32" s="9" t="s">
        <v>322</v>
      </c>
      <c r="B32" s="10">
        <v>0</v>
      </c>
      <c r="C32" s="10">
        <v>6133</v>
      </c>
      <c r="D32" s="10">
        <v>0</v>
      </c>
      <c r="E32" s="10">
        <v>0</v>
      </c>
    </row>
    <row r="34" spans="1:5" ht="15" customHeight="1">
      <c r="A34" s="11" t="s">
        <v>4</v>
      </c>
      <c r="B34" s="12">
        <f>SUM(B6:B32)</f>
        <v>734530.22199999995</v>
      </c>
      <c r="C34" s="12">
        <f>SUM(C6:C33)</f>
        <v>358329</v>
      </c>
      <c r="D34" s="12">
        <f t="shared" ref="D34" si="0">SUM(D6:D33)</f>
        <v>0</v>
      </c>
      <c r="E34" s="12">
        <f>SUM(E6:E32)</f>
        <v>734718</v>
      </c>
    </row>
  </sheetData>
  <mergeCells count="1">
    <mergeCell ref="A1:E1"/>
  </mergeCells>
  <pageMargins left="0.7" right="0.7" top="0.75" bottom="0.75" header="0.3" footer="0.3"/>
  <pageSetup scale="99" orientation="portrait" r:id="rId1"/>
  <ignoredErrors>
    <ignoredError sqref="C34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D41"/>
  <sheetViews>
    <sheetView showGridLines="0" topLeftCell="A10" workbookViewId="0">
      <selection activeCell="B35" sqref="B35"/>
    </sheetView>
  </sheetViews>
  <sheetFormatPr defaultColWidth="9.140625" defaultRowHeight="12.75"/>
  <cols>
    <col min="1" max="1" width="70.7109375" style="4" customWidth="1"/>
    <col min="2" max="2" width="13.7109375" style="38" customWidth="1"/>
    <col min="3" max="3" width="14.85546875" style="38" customWidth="1"/>
    <col min="4" max="4" width="13.85546875" style="38" customWidth="1"/>
    <col min="5" max="16384" width="9.140625" style="4"/>
  </cols>
  <sheetData>
    <row r="1" spans="1:4" ht="33" customHeight="1">
      <c r="A1" s="150" t="s">
        <v>204</v>
      </c>
      <c r="B1" s="150"/>
      <c r="C1" s="150"/>
    </row>
    <row r="2" spans="1:4" ht="38.25">
      <c r="B2" s="42" t="s">
        <v>373</v>
      </c>
      <c r="C2" s="43" t="s">
        <v>374</v>
      </c>
      <c r="D2" s="43" t="s">
        <v>375</v>
      </c>
    </row>
    <row r="3" spans="1:4">
      <c r="A3" s="21" t="s">
        <v>175</v>
      </c>
      <c r="B3" s="4"/>
      <c r="C3" s="4"/>
      <c r="D3" s="4" t="s">
        <v>160</v>
      </c>
    </row>
    <row r="4" spans="1:4">
      <c r="A4" s="48" t="s">
        <v>176</v>
      </c>
      <c r="B4" s="49">
        <f>Legislative!B48</f>
        <v>170195.72999999998</v>
      </c>
      <c r="C4" s="49">
        <f>Legislative!C48</f>
        <v>91445</v>
      </c>
      <c r="D4" s="49">
        <f>Legislative!D48</f>
        <v>170226</v>
      </c>
    </row>
    <row r="5" spans="1:4">
      <c r="A5" s="48" t="s">
        <v>177</v>
      </c>
      <c r="B5" s="49">
        <f>Administrative!B33</f>
        <v>340617.10000000003</v>
      </c>
      <c r="C5" s="49">
        <f>Administrative!C33</f>
        <v>319111</v>
      </c>
      <c r="D5" s="49">
        <f>Administrative!D33</f>
        <v>340829</v>
      </c>
    </row>
    <row r="6" spans="1:4">
      <c r="A6" s="48" t="s">
        <v>178</v>
      </c>
      <c r="B6" s="49">
        <f>Clerk!B32</f>
        <v>102768.09999999999</v>
      </c>
      <c r="C6" s="49">
        <f>Clerk!C32</f>
        <v>117823</v>
      </c>
      <c r="D6" s="49">
        <f>Clerk!D32</f>
        <v>102776</v>
      </c>
    </row>
    <row r="7" spans="1:4">
      <c r="A7" s="48" t="s">
        <v>179</v>
      </c>
      <c r="B7" s="49">
        <f>Finance!B50</f>
        <v>728808.84999999986</v>
      </c>
      <c r="C7" s="49">
        <f>Finance!C50</f>
        <v>765936</v>
      </c>
      <c r="D7" s="49">
        <f>Finance!D50</f>
        <v>728820</v>
      </c>
    </row>
    <row r="8" spans="1:4">
      <c r="A8" s="48" t="s">
        <v>180</v>
      </c>
      <c r="B8" s="49">
        <f>DevelopmentServices!B12</f>
        <v>466619.15</v>
      </c>
      <c r="C8" s="49">
        <f>DevelopmentServices!C12</f>
        <v>186500</v>
      </c>
      <c r="D8" s="49">
        <f>DevelopmentServices!D12</f>
        <v>466621</v>
      </c>
    </row>
    <row r="9" spans="1:4">
      <c r="A9" s="48" t="s">
        <v>181</v>
      </c>
      <c r="B9" s="49">
        <f>PublicWorks!B70</f>
        <v>843975.14</v>
      </c>
      <c r="C9" s="49">
        <f>PublicWorks!C70</f>
        <v>1245758</v>
      </c>
      <c r="D9" s="49">
        <f>PublicWorks!D70</f>
        <v>844000</v>
      </c>
    </row>
    <row r="10" spans="1:4">
      <c r="A10" s="48" t="s">
        <v>354</v>
      </c>
      <c r="B10" s="49">
        <f>ParksRecreation!B16</f>
        <v>115546.18</v>
      </c>
      <c r="C10" s="49">
        <f>ParksRecreation!C16</f>
        <v>71150</v>
      </c>
      <c r="D10" s="49">
        <f>ParksRecreation!D16</f>
        <v>115549</v>
      </c>
    </row>
    <row r="11" spans="1:4">
      <c r="A11" s="48" t="s">
        <v>182</v>
      </c>
      <c r="B11" s="49">
        <f>Police!B68</f>
        <v>2020277.8400000003</v>
      </c>
      <c r="C11" s="49">
        <f>Police!C68</f>
        <v>1975926</v>
      </c>
      <c r="D11" s="49">
        <f>Police!D68</f>
        <v>2020302</v>
      </c>
    </row>
    <row r="12" spans="1:4">
      <c r="A12" s="48" t="s">
        <v>279</v>
      </c>
      <c r="B12" s="49">
        <f>LongRangePlanning!B7</f>
        <v>0</v>
      </c>
      <c r="C12" s="49">
        <f>LongRangePlanning!C7</f>
        <v>200</v>
      </c>
      <c r="D12" s="49">
        <f>LongRangePlanning!D7</f>
        <v>0</v>
      </c>
    </row>
    <row r="13" spans="1:4">
      <c r="A13" s="48" t="s">
        <v>278</v>
      </c>
      <c r="B13" s="49">
        <f>ParksandRecreationCommittee!B25</f>
        <v>70593.570000000007</v>
      </c>
      <c r="C13" s="49">
        <f>ParksandRecreationCommittee!C25</f>
        <v>54000</v>
      </c>
      <c r="D13" s="49">
        <f>ParksandRecreationCommittee!D25</f>
        <v>70602</v>
      </c>
    </row>
    <row r="14" spans="1:4">
      <c r="A14" s="48" t="s">
        <v>280</v>
      </c>
      <c r="B14" s="49">
        <f>TreeBoard!B15</f>
        <v>4342.34</v>
      </c>
      <c r="C14" s="49">
        <f>TreeBoard!C15</f>
        <v>12500</v>
      </c>
      <c r="D14" s="49">
        <f>TreeBoard!D15</f>
        <v>4345</v>
      </c>
    </row>
    <row r="15" spans="1:4">
      <c r="A15" s="48" t="s">
        <v>281</v>
      </c>
      <c r="B15" s="49">
        <f>HistoricalPreservation!B12</f>
        <v>1345.6299999999999</v>
      </c>
      <c r="C15" s="49">
        <f>HistoricalPreservation!C12</f>
        <v>8500</v>
      </c>
      <c r="D15" s="49">
        <f>HistoricalPreservation!D12</f>
        <v>1347</v>
      </c>
    </row>
    <row r="16" spans="1:4">
      <c r="A16" s="48" t="s">
        <v>282</v>
      </c>
      <c r="B16" s="49">
        <f>EldersCommittee!B7</f>
        <v>2270.5</v>
      </c>
      <c r="C16" s="49">
        <f>EldersCommittee!C7</f>
        <v>3000</v>
      </c>
      <c r="D16" s="49">
        <f>EldersCommittee!D7</f>
        <v>2271</v>
      </c>
    </row>
    <row r="17" spans="1:4">
      <c r="A17" s="48" t="s">
        <v>283</v>
      </c>
      <c r="B17" s="49">
        <f>DevelopmentReviewBoard!B7</f>
        <v>0</v>
      </c>
      <c r="C17" s="49">
        <f>DevelopmentReviewBoard!C7</f>
        <v>200</v>
      </c>
      <c r="D17" s="49">
        <f>DevelopmentReviewBoard!D7</f>
        <v>0</v>
      </c>
    </row>
    <row r="18" spans="1:4">
      <c r="A18" s="48" t="s">
        <v>277</v>
      </c>
      <c r="B18" s="49">
        <f>DowntownBusinessCommittee!B25</f>
        <v>114450.15999999997</v>
      </c>
      <c r="C18" s="49">
        <f>DowntownBusinessCommittee!C25</f>
        <v>122591</v>
      </c>
      <c r="D18" s="49">
        <f>DowntownBusinessCommittee!D25</f>
        <v>114458</v>
      </c>
    </row>
    <row r="19" spans="1:4">
      <c r="A19" s="48" t="s">
        <v>183</v>
      </c>
      <c r="B19" s="49">
        <f>CodeEnforcement!B12</f>
        <v>24297.02</v>
      </c>
      <c r="C19" s="49">
        <f>CodeEnforcement!C12</f>
        <v>28963</v>
      </c>
      <c r="D19" s="49">
        <f>CodeEnforcement!D12</f>
        <v>24299</v>
      </c>
    </row>
    <row r="20" spans="1:4">
      <c r="A20" s="48" t="s">
        <v>184</v>
      </c>
      <c r="B20" s="49">
        <f>Contingency!B15</f>
        <v>402751.56</v>
      </c>
      <c r="C20" s="49">
        <f>Contingency!C15</f>
        <v>78933</v>
      </c>
      <c r="D20" s="49">
        <f>'Summary General Fund '!D83</f>
        <v>321218.42</v>
      </c>
    </row>
    <row r="21" spans="1:4">
      <c r="A21" s="60" t="s">
        <v>187</v>
      </c>
      <c r="B21" s="61">
        <f>SUM(B4:B20)</f>
        <v>5408858.8699999992</v>
      </c>
      <c r="C21" s="61">
        <f t="shared" ref="C21" si="0">SUM(C4:C20)</f>
        <v>5082536</v>
      </c>
      <c r="D21" s="61">
        <f>SUM(D4:D20)</f>
        <v>5327663.42</v>
      </c>
    </row>
    <row r="23" spans="1:4">
      <c r="A23" s="7" t="s">
        <v>702</v>
      </c>
      <c r="B23" s="45"/>
      <c r="C23" s="45"/>
      <c r="D23" s="45"/>
    </row>
    <row r="24" spans="1:4">
      <c r="A24" s="7" t="s">
        <v>701</v>
      </c>
      <c r="B24" s="45"/>
      <c r="C24" s="45"/>
      <c r="D24" s="45"/>
    </row>
    <row r="25" spans="1:4">
      <c r="A25" s="4" t="s">
        <v>700</v>
      </c>
    </row>
    <row r="26" spans="1:4">
      <c r="A26" s="7" t="s">
        <v>506</v>
      </c>
      <c r="B26" s="45"/>
      <c r="C26" s="45"/>
      <c r="D26" s="45"/>
    </row>
    <row r="28" spans="1:4">
      <c r="A28" s="41" t="s">
        <v>207</v>
      </c>
    </row>
    <row r="29" spans="1:4">
      <c r="A29" s="4" t="s">
        <v>693</v>
      </c>
      <c r="B29" s="37">
        <v>92284.89</v>
      </c>
    </row>
    <row r="30" spans="1:4">
      <c r="A30" s="4" t="s">
        <v>692</v>
      </c>
      <c r="B30" s="66">
        <v>94507</v>
      </c>
    </row>
    <row r="31" spans="1:4">
      <c r="A31" s="4" t="s">
        <v>694</v>
      </c>
      <c r="B31" s="66">
        <v>20915.2</v>
      </c>
    </row>
    <row r="32" spans="1:4">
      <c r="A32" s="4" t="s">
        <v>695</v>
      </c>
      <c r="B32" s="66">
        <v>29623.77</v>
      </c>
    </row>
    <row r="33" spans="1:2">
      <c r="A33" s="4" t="s">
        <v>691</v>
      </c>
      <c r="B33" s="66">
        <v>23990.59</v>
      </c>
    </row>
    <row r="34" spans="1:2">
      <c r="A34" s="4" t="s">
        <v>703</v>
      </c>
      <c r="B34" s="37">
        <v>45503.33</v>
      </c>
    </row>
    <row r="35" spans="1:2">
      <c r="A35" s="4" t="s">
        <v>696</v>
      </c>
      <c r="B35" s="66">
        <v>900000</v>
      </c>
    </row>
    <row r="37" spans="1:2">
      <c r="B37" s="68"/>
    </row>
    <row r="38" spans="1:2">
      <c r="B38" s="67"/>
    </row>
    <row r="39" spans="1:2">
      <c r="B39" s="67"/>
    </row>
    <row r="40" spans="1:2">
      <c r="B40" s="67"/>
    </row>
    <row r="41" spans="1:2">
      <c r="B41" s="67"/>
    </row>
  </sheetData>
  <mergeCells count="1">
    <mergeCell ref="A1:C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E48"/>
  <sheetViews>
    <sheetView showGridLines="0" workbookViewId="0">
      <selection activeCell="G46" sqref="G46"/>
    </sheetView>
  </sheetViews>
  <sheetFormatPr defaultRowHeight="15"/>
  <cols>
    <col min="1" max="1" width="49.5703125" customWidth="1"/>
    <col min="2" max="2" width="16.140625" customWidth="1"/>
    <col min="3" max="4" width="12.7109375" customWidth="1"/>
  </cols>
  <sheetData>
    <row r="1" spans="1:5" ht="18.75" customHeight="1">
      <c r="A1" s="149" t="s">
        <v>185</v>
      </c>
      <c r="B1" s="149"/>
      <c r="C1" s="149"/>
      <c r="D1" s="102"/>
    </row>
    <row r="2" spans="1:5" ht="14.25" customHeight="1">
      <c r="A2" s="30">
        <v>43373</v>
      </c>
      <c r="B2" s="95"/>
      <c r="C2" s="95"/>
      <c r="D2" s="102"/>
    </row>
    <row r="3" spans="1:5">
      <c r="A3" t="s">
        <v>383</v>
      </c>
    </row>
    <row r="4" spans="1:5" ht="35.25">
      <c r="B4" s="31" t="s">
        <v>370</v>
      </c>
      <c r="C4" s="31" t="s">
        <v>371</v>
      </c>
      <c r="D4" s="31" t="s">
        <v>372</v>
      </c>
    </row>
    <row r="5" spans="1:5" ht="24.95" customHeight="1">
      <c r="A5" s="96" t="s">
        <v>1</v>
      </c>
      <c r="B5" s="96"/>
      <c r="C5" s="97"/>
      <c r="D5" s="97"/>
    </row>
    <row r="6" spans="1:5" ht="15" customHeight="1">
      <c r="A6" s="98" t="s">
        <v>384</v>
      </c>
      <c r="B6" s="140">
        <v>1326.38</v>
      </c>
      <c r="C6" s="140">
        <v>1000</v>
      </c>
      <c r="D6" s="141">
        <v>1327</v>
      </c>
      <c r="E6" s="141"/>
    </row>
    <row r="7" spans="1:5" ht="15" customHeight="1">
      <c r="A7" s="98" t="s">
        <v>385</v>
      </c>
      <c r="B7" s="140">
        <v>5679.07</v>
      </c>
      <c r="C7" s="140">
        <v>704</v>
      </c>
      <c r="D7" s="141">
        <v>5700</v>
      </c>
      <c r="E7" s="141"/>
    </row>
    <row r="8" spans="1:5" ht="15" customHeight="1">
      <c r="A8" s="98" t="s">
        <v>386</v>
      </c>
      <c r="B8" s="140">
        <v>0</v>
      </c>
      <c r="C8" s="140">
        <v>1961</v>
      </c>
      <c r="D8" s="141">
        <v>0</v>
      </c>
      <c r="E8" s="141"/>
    </row>
    <row r="9" spans="1:5" ht="15" customHeight="1">
      <c r="A9" s="98" t="s">
        <v>285</v>
      </c>
      <c r="B9" s="140">
        <v>0</v>
      </c>
      <c r="C9" s="140">
        <v>2056</v>
      </c>
      <c r="D9" s="141">
        <v>0</v>
      </c>
      <c r="E9" s="141"/>
    </row>
    <row r="10" spans="1:5" ht="15" customHeight="1">
      <c r="A10" s="98" t="s">
        <v>387</v>
      </c>
      <c r="B10" s="140">
        <v>0</v>
      </c>
      <c r="C10" s="140">
        <v>600</v>
      </c>
      <c r="D10" s="141">
        <v>0</v>
      </c>
      <c r="E10" s="141"/>
    </row>
    <row r="11" spans="1:5" ht="15" customHeight="1">
      <c r="A11" s="98" t="s">
        <v>2</v>
      </c>
      <c r="B11" s="140">
        <v>177.84</v>
      </c>
      <c r="C11" s="140">
        <v>200</v>
      </c>
      <c r="D11" s="141">
        <v>178</v>
      </c>
      <c r="E11" s="141"/>
    </row>
    <row r="12" spans="1:5" ht="15" customHeight="1">
      <c r="A12" s="98" t="s">
        <v>3</v>
      </c>
      <c r="B12" s="140">
        <v>29.88</v>
      </c>
      <c r="C12" s="140">
        <v>300</v>
      </c>
      <c r="D12" s="141">
        <v>30</v>
      </c>
      <c r="E12" s="141"/>
    </row>
    <row r="13" spans="1:5" ht="15" customHeight="1">
      <c r="A13" s="98" t="s">
        <v>388</v>
      </c>
      <c r="B13" s="140">
        <v>800</v>
      </c>
      <c r="C13" s="140">
        <v>500</v>
      </c>
      <c r="D13" s="141">
        <v>800</v>
      </c>
      <c r="E13" s="141"/>
    </row>
    <row r="14" spans="1:5" ht="15" customHeight="1">
      <c r="A14" s="98" t="s">
        <v>389</v>
      </c>
      <c r="B14" s="140">
        <v>350</v>
      </c>
      <c r="C14" s="140">
        <v>350</v>
      </c>
      <c r="D14" s="141">
        <v>350</v>
      </c>
      <c r="E14" s="141"/>
    </row>
    <row r="15" spans="1:5" ht="15" customHeight="1">
      <c r="A15" s="98" t="s">
        <v>390</v>
      </c>
      <c r="B15" s="140">
        <v>225</v>
      </c>
      <c r="C15" s="140">
        <v>400</v>
      </c>
      <c r="D15" s="141">
        <v>225</v>
      </c>
      <c r="E15" s="141"/>
    </row>
    <row r="16" spans="1:5" ht="15" customHeight="1">
      <c r="A16" s="98" t="s">
        <v>335</v>
      </c>
      <c r="B16" s="140">
        <v>448</v>
      </c>
      <c r="C16" s="140">
        <v>350</v>
      </c>
      <c r="D16" s="141">
        <v>448</v>
      </c>
      <c r="E16" s="141"/>
    </row>
    <row r="17" spans="1:5" ht="15" customHeight="1">
      <c r="A17" s="98" t="s">
        <v>210</v>
      </c>
      <c r="B17" s="140">
        <v>0</v>
      </c>
      <c r="C17" s="140">
        <v>22</v>
      </c>
      <c r="D17" s="141">
        <v>0</v>
      </c>
      <c r="E17" s="141"/>
    </row>
    <row r="18" spans="1:5" ht="15" customHeight="1">
      <c r="A18" s="98" t="s">
        <v>211</v>
      </c>
      <c r="B18" s="140">
        <v>143</v>
      </c>
      <c r="C18" s="140">
        <v>150</v>
      </c>
      <c r="D18" s="141">
        <v>143</v>
      </c>
      <c r="E18" s="141"/>
    </row>
    <row r="19" spans="1:5" ht="15" customHeight="1">
      <c r="A19" s="98" t="s">
        <v>212</v>
      </c>
      <c r="B19" s="140">
        <v>0</v>
      </c>
      <c r="C19" s="140">
        <v>700</v>
      </c>
      <c r="D19" s="141">
        <v>0</v>
      </c>
      <c r="E19" s="141"/>
    </row>
    <row r="20" spans="1:5" ht="15" customHeight="1">
      <c r="A20" s="98" t="s">
        <v>213</v>
      </c>
      <c r="B20" s="140">
        <v>449</v>
      </c>
      <c r="C20" s="140">
        <v>428</v>
      </c>
      <c r="D20" s="141">
        <v>449</v>
      </c>
      <c r="E20" s="141"/>
    </row>
    <row r="21" spans="1:5" ht="15" customHeight="1">
      <c r="A21" s="98" t="s">
        <v>391</v>
      </c>
      <c r="B21" s="140">
        <v>0</v>
      </c>
      <c r="C21" s="140">
        <v>500</v>
      </c>
      <c r="D21" s="141">
        <v>0</v>
      </c>
      <c r="E21" s="141"/>
    </row>
    <row r="22" spans="1:5" ht="15" customHeight="1">
      <c r="A22" s="98" t="s">
        <v>392</v>
      </c>
      <c r="B22" s="140">
        <v>221.5</v>
      </c>
      <c r="C22" s="140">
        <v>224</v>
      </c>
      <c r="D22" s="141">
        <v>222</v>
      </c>
      <c r="E22" s="141"/>
    </row>
    <row r="23" spans="1:5" ht="15" customHeight="1">
      <c r="A23" s="98" t="s">
        <v>214</v>
      </c>
      <c r="B23" s="140">
        <v>192</v>
      </c>
      <c r="C23" s="140">
        <v>500</v>
      </c>
      <c r="D23" s="141">
        <v>192</v>
      </c>
      <c r="E23" s="141"/>
    </row>
    <row r="24" spans="1:5" ht="15" customHeight="1">
      <c r="A24" s="98" t="s">
        <v>215</v>
      </c>
      <c r="B24" s="140">
        <v>166.92</v>
      </c>
      <c r="C24" s="140">
        <v>250</v>
      </c>
      <c r="D24" s="141">
        <v>167</v>
      </c>
      <c r="E24" s="141"/>
    </row>
    <row r="25" spans="1:5" ht="15" customHeight="1">
      <c r="A25" s="98" t="s">
        <v>216</v>
      </c>
      <c r="B25" s="140">
        <v>192</v>
      </c>
      <c r="C25" s="140">
        <v>250</v>
      </c>
      <c r="D25" s="141">
        <v>192</v>
      </c>
      <c r="E25" s="141"/>
    </row>
    <row r="26" spans="1:5" ht="15" customHeight="1">
      <c r="A26" s="98" t="s">
        <v>393</v>
      </c>
      <c r="B26" s="140">
        <v>0</v>
      </c>
      <c r="C26" s="140">
        <v>750</v>
      </c>
      <c r="D26" s="141">
        <v>0</v>
      </c>
      <c r="E26" s="141"/>
    </row>
    <row r="27" spans="1:5" ht="15" customHeight="1">
      <c r="A27" s="98" t="s">
        <v>217</v>
      </c>
      <c r="B27" s="140">
        <v>1367.84</v>
      </c>
      <c r="C27" s="140">
        <v>1750</v>
      </c>
      <c r="D27" s="141">
        <v>1368</v>
      </c>
      <c r="E27" s="141"/>
    </row>
    <row r="28" spans="1:5" ht="15" customHeight="1">
      <c r="A28" s="98" t="s">
        <v>218</v>
      </c>
      <c r="B28" s="140">
        <v>1784.23</v>
      </c>
      <c r="C28" s="140">
        <v>2000</v>
      </c>
      <c r="D28" s="141">
        <v>1785</v>
      </c>
      <c r="E28" s="141"/>
    </row>
    <row r="29" spans="1:5" ht="15" customHeight="1">
      <c r="A29" s="98" t="s">
        <v>219</v>
      </c>
      <c r="B29" s="140">
        <v>2184.9</v>
      </c>
      <c r="C29" s="140">
        <v>2500</v>
      </c>
      <c r="D29" s="141">
        <v>2185</v>
      </c>
      <c r="E29" s="141"/>
    </row>
    <row r="30" spans="1:5" ht="15" customHeight="1">
      <c r="A30" s="98" t="s">
        <v>220</v>
      </c>
      <c r="B30" s="140">
        <v>3944.15</v>
      </c>
      <c r="C30" s="140">
        <v>4500</v>
      </c>
      <c r="D30" s="141">
        <v>3945</v>
      </c>
      <c r="E30" s="141"/>
    </row>
    <row r="31" spans="1:5" ht="15" customHeight="1">
      <c r="A31" s="98" t="s">
        <v>221</v>
      </c>
      <c r="B31" s="140">
        <v>0</v>
      </c>
      <c r="C31" s="140">
        <v>250</v>
      </c>
      <c r="D31" s="141">
        <v>0</v>
      </c>
      <c r="E31" s="141"/>
    </row>
    <row r="32" spans="1:5" ht="15" customHeight="1">
      <c r="A32" s="98" t="s">
        <v>222</v>
      </c>
      <c r="B32" s="140">
        <v>143492.65</v>
      </c>
      <c r="C32" s="140">
        <v>60000</v>
      </c>
      <c r="D32" s="141">
        <v>143493</v>
      </c>
      <c r="E32" s="141"/>
    </row>
    <row r="33" spans="1:5" ht="15" customHeight="1">
      <c r="A33" s="98" t="s">
        <v>394</v>
      </c>
      <c r="B33" s="140">
        <v>170</v>
      </c>
      <c r="C33" s="140">
        <v>250</v>
      </c>
      <c r="D33" s="141">
        <v>170</v>
      </c>
      <c r="E33" s="141"/>
    </row>
    <row r="34" spans="1:5" ht="15" customHeight="1">
      <c r="A34" s="98" t="s">
        <v>395</v>
      </c>
      <c r="B34" s="140">
        <v>5412.17</v>
      </c>
      <c r="C34" s="140">
        <v>5000</v>
      </c>
      <c r="D34" s="141">
        <v>5413</v>
      </c>
      <c r="E34" s="141"/>
    </row>
    <row r="35" spans="1:5" ht="15" customHeight="1">
      <c r="A35" s="98" t="s">
        <v>396</v>
      </c>
      <c r="B35" s="140">
        <v>535.79999999999995</v>
      </c>
      <c r="C35" s="140">
        <v>3000</v>
      </c>
      <c r="D35" s="141">
        <v>536</v>
      </c>
      <c r="E35" s="141"/>
    </row>
    <row r="36" spans="1:5" ht="15" customHeight="1">
      <c r="A36" s="98" t="s">
        <v>397</v>
      </c>
      <c r="B36" s="140">
        <v>481.75</v>
      </c>
      <c r="C36" s="140">
        <v>0</v>
      </c>
      <c r="D36" s="141">
        <v>482</v>
      </c>
      <c r="E36" s="141"/>
    </row>
    <row r="37" spans="1:5" ht="15" customHeight="1">
      <c r="A37" s="98" t="s">
        <v>112</v>
      </c>
      <c r="B37" s="140">
        <v>29.58</v>
      </c>
      <c r="C37" s="140">
        <v>0</v>
      </c>
      <c r="D37" s="141">
        <v>30</v>
      </c>
      <c r="E37" s="141"/>
    </row>
    <row r="38" spans="1:5" ht="15" customHeight="1">
      <c r="A38" s="98" t="s">
        <v>113</v>
      </c>
      <c r="B38" s="140">
        <v>6.92</v>
      </c>
      <c r="C38" s="140">
        <v>0</v>
      </c>
      <c r="D38" s="141">
        <v>7</v>
      </c>
      <c r="E38" s="141"/>
    </row>
    <row r="39" spans="1:5" ht="15" customHeight="1">
      <c r="A39" s="98" t="s">
        <v>398</v>
      </c>
      <c r="B39" s="140">
        <v>45.36</v>
      </c>
      <c r="C39" s="140">
        <v>0</v>
      </c>
      <c r="D39" s="141">
        <v>46</v>
      </c>
      <c r="E39" s="141"/>
    </row>
    <row r="40" spans="1:5" ht="15" customHeight="1">
      <c r="A40" s="98" t="s">
        <v>399</v>
      </c>
      <c r="B40" s="140">
        <v>106.5</v>
      </c>
      <c r="C40" s="140">
        <v>0</v>
      </c>
      <c r="D40" s="141">
        <v>107</v>
      </c>
      <c r="E40" s="141"/>
    </row>
    <row r="41" spans="1:5" ht="15" customHeight="1">
      <c r="A41" s="98" t="s">
        <v>400</v>
      </c>
      <c r="B41" s="140">
        <v>6.6</v>
      </c>
      <c r="C41" s="140">
        <v>0</v>
      </c>
      <c r="D41" s="141">
        <v>7</v>
      </c>
      <c r="E41" s="141"/>
    </row>
    <row r="42" spans="1:5" ht="15" customHeight="1">
      <c r="A42" s="98" t="s">
        <v>401</v>
      </c>
      <c r="B42" s="140">
        <v>1.54</v>
      </c>
      <c r="C42" s="140">
        <v>0</v>
      </c>
      <c r="D42" s="141">
        <v>2</v>
      </c>
      <c r="E42" s="141"/>
    </row>
    <row r="43" spans="1:5" ht="15" customHeight="1">
      <c r="A43" s="98" t="s">
        <v>402</v>
      </c>
      <c r="B43" s="140">
        <v>0</v>
      </c>
      <c r="C43" s="140">
        <v>0</v>
      </c>
      <c r="D43" s="141">
        <v>0</v>
      </c>
      <c r="E43" s="141"/>
    </row>
    <row r="44" spans="1:5" ht="15" customHeight="1">
      <c r="A44" s="98" t="s">
        <v>403</v>
      </c>
      <c r="B44" s="140">
        <v>200.59</v>
      </c>
      <c r="C44" s="140">
        <v>0</v>
      </c>
      <c r="D44" s="141">
        <v>201</v>
      </c>
      <c r="E44" s="141"/>
    </row>
    <row r="45" spans="1:5" ht="15" customHeight="1">
      <c r="A45" s="98" t="s">
        <v>404</v>
      </c>
      <c r="B45" s="140">
        <v>12.43</v>
      </c>
      <c r="C45" s="140">
        <v>0</v>
      </c>
      <c r="D45" s="141">
        <v>13</v>
      </c>
      <c r="E45" s="141"/>
    </row>
    <row r="46" spans="1:5" ht="15" customHeight="1">
      <c r="A46" s="98" t="s">
        <v>405</v>
      </c>
      <c r="B46" s="140">
        <v>2.91</v>
      </c>
      <c r="C46" s="140">
        <v>0</v>
      </c>
      <c r="D46" s="141">
        <v>3</v>
      </c>
      <c r="E46" s="141"/>
    </row>
    <row r="47" spans="1:5" ht="15" customHeight="1">
      <c r="A47" s="98" t="s">
        <v>406</v>
      </c>
      <c r="B47" s="140">
        <v>9.2200000000000006</v>
      </c>
      <c r="C47" s="140">
        <v>0</v>
      </c>
      <c r="D47" s="141">
        <v>10</v>
      </c>
      <c r="E47" s="141"/>
    </row>
    <row r="48" spans="1:5" ht="15" customHeight="1">
      <c r="A48" s="100" t="s">
        <v>4</v>
      </c>
      <c r="B48" s="104">
        <f>SUM(B6:B47)</f>
        <v>170195.72999999998</v>
      </c>
      <c r="C48" s="104">
        <f t="shared" ref="C48:D48" si="0">SUM(C6:C47)</f>
        <v>91445</v>
      </c>
      <c r="D48" s="104">
        <f t="shared" si="0"/>
        <v>170226</v>
      </c>
      <c r="E48" s="141"/>
    </row>
  </sheetData>
  <mergeCells count="1">
    <mergeCell ref="A1:C1"/>
  </mergeCells>
  <pageMargins left="0.7" right="0.7" top="0.75" bottom="0.75" header="0.3" footer="0.3"/>
  <pageSetup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  <pageSetUpPr fitToPage="1"/>
  </sheetPr>
  <dimension ref="A1:E34"/>
  <sheetViews>
    <sheetView showGridLines="0" topLeftCell="A19" workbookViewId="0">
      <selection activeCell="A33" sqref="A33"/>
    </sheetView>
  </sheetViews>
  <sheetFormatPr defaultColWidth="9.140625" defaultRowHeight="12.75"/>
  <cols>
    <col min="1" max="1" width="53.5703125" style="4" customWidth="1"/>
    <col min="2" max="2" width="14.42578125" style="19" customWidth="1"/>
    <col min="3" max="4" width="12.7109375" style="19" customWidth="1"/>
    <col min="5" max="5" width="9.140625" style="4"/>
    <col min="6" max="6" width="13.42578125" style="4" customWidth="1"/>
    <col min="7" max="16384" width="9.140625" style="4"/>
  </cols>
  <sheetData>
    <row r="1" spans="1:4" ht="33" customHeight="1">
      <c r="A1" s="150" t="s">
        <v>369</v>
      </c>
      <c r="B1" s="150"/>
      <c r="C1" s="150"/>
    </row>
    <row r="3" spans="1:4" ht="38.25">
      <c r="A3" s="21" t="s">
        <v>190</v>
      </c>
      <c r="B3" s="5" t="s">
        <v>0</v>
      </c>
      <c r="C3" s="5" t="s">
        <v>371</v>
      </c>
      <c r="D3" s="5" t="s">
        <v>372</v>
      </c>
    </row>
    <row r="5" spans="1:4" s="7" customFormat="1" ht="24.95" customHeight="1">
      <c r="A5" s="6" t="s">
        <v>1</v>
      </c>
      <c r="B5" s="20"/>
      <c r="C5" s="20"/>
      <c r="D5" s="20"/>
    </row>
    <row r="6" spans="1:4" ht="15" customHeight="1">
      <c r="A6" s="50" t="s">
        <v>5</v>
      </c>
      <c r="B6" s="99">
        <v>174276.46</v>
      </c>
      <c r="C6" s="99">
        <v>163127</v>
      </c>
      <c r="D6" s="10">
        <v>174277</v>
      </c>
    </row>
    <row r="7" spans="1:4" ht="15" customHeight="1">
      <c r="A7" s="50" t="s">
        <v>6</v>
      </c>
      <c r="B7" s="99">
        <v>100</v>
      </c>
      <c r="C7" s="99">
        <v>0</v>
      </c>
      <c r="D7" s="10">
        <v>100</v>
      </c>
    </row>
    <row r="8" spans="1:4" ht="15" customHeight="1">
      <c r="A8" s="50" t="s">
        <v>7</v>
      </c>
      <c r="B8" s="99">
        <v>900</v>
      </c>
      <c r="C8" s="99">
        <v>0</v>
      </c>
      <c r="D8" s="10">
        <v>900</v>
      </c>
    </row>
    <row r="9" spans="1:4" ht="15" customHeight="1">
      <c r="A9" s="50" t="s">
        <v>8</v>
      </c>
      <c r="B9" s="99">
        <v>100.47</v>
      </c>
      <c r="C9" s="99">
        <v>250</v>
      </c>
      <c r="D9" s="10">
        <v>101</v>
      </c>
    </row>
    <row r="10" spans="1:4" ht="15" customHeight="1">
      <c r="A10" s="50" t="s">
        <v>9</v>
      </c>
      <c r="B10" s="99">
        <v>10016.57</v>
      </c>
      <c r="C10" s="99">
        <v>10114</v>
      </c>
      <c r="D10" s="10">
        <v>10017</v>
      </c>
    </row>
    <row r="11" spans="1:4" ht="15" customHeight="1">
      <c r="A11" s="50" t="s">
        <v>10</v>
      </c>
      <c r="B11" s="99">
        <v>2342.62</v>
      </c>
      <c r="C11" s="99">
        <v>2365</v>
      </c>
      <c r="D11" s="10">
        <v>2343</v>
      </c>
    </row>
    <row r="12" spans="1:4" ht="15" customHeight="1">
      <c r="A12" s="50" t="s">
        <v>11</v>
      </c>
      <c r="B12" s="99">
        <v>15938.01</v>
      </c>
      <c r="C12" s="99">
        <v>15713</v>
      </c>
      <c r="D12" s="10">
        <v>15939</v>
      </c>
    </row>
    <row r="13" spans="1:4" ht="15" customHeight="1">
      <c r="A13" s="50" t="s">
        <v>12</v>
      </c>
      <c r="B13" s="99">
        <v>15429.08</v>
      </c>
      <c r="C13" s="99">
        <v>16434</v>
      </c>
      <c r="D13" s="10">
        <v>15430</v>
      </c>
    </row>
    <row r="14" spans="1:4" ht="15" customHeight="1">
      <c r="A14" s="50" t="s">
        <v>13</v>
      </c>
      <c r="B14" s="99">
        <v>654.84</v>
      </c>
      <c r="C14" s="99">
        <v>702</v>
      </c>
      <c r="D14" s="10">
        <v>655</v>
      </c>
    </row>
    <row r="15" spans="1:4" ht="15" customHeight="1">
      <c r="A15" s="50" t="s">
        <v>14</v>
      </c>
      <c r="B15" s="99">
        <v>131.52000000000001</v>
      </c>
      <c r="C15" s="99">
        <v>242</v>
      </c>
      <c r="D15" s="10">
        <v>132</v>
      </c>
    </row>
    <row r="16" spans="1:4" ht="15" customHeight="1">
      <c r="A16" s="50" t="s">
        <v>15</v>
      </c>
      <c r="B16" s="99">
        <v>179.06</v>
      </c>
      <c r="C16" s="99">
        <v>162</v>
      </c>
      <c r="D16" s="10">
        <v>180</v>
      </c>
    </row>
    <row r="17" spans="1:5" ht="15" customHeight="1">
      <c r="A17" s="50" t="s">
        <v>666</v>
      </c>
      <c r="B17" s="99">
        <v>94.73</v>
      </c>
      <c r="C17" s="99">
        <v>0</v>
      </c>
      <c r="D17" s="10">
        <v>95</v>
      </c>
    </row>
    <row r="18" spans="1:5" ht="15" customHeight="1">
      <c r="A18" s="50" t="s">
        <v>16</v>
      </c>
      <c r="B18" s="99">
        <v>58694.14</v>
      </c>
      <c r="C18" s="99">
        <v>90000</v>
      </c>
      <c r="D18" s="10">
        <v>58695</v>
      </c>
    </row>
    <row r="19" spans="1:5" ht="15" customHeight="1">
      <c r="A19" s="50" t="s">
        <v>336</v>
      </c>
      <c r="B19" s="99">
        <v>22320.49</v>
      </c>
      <c r="C19" s="99">
        <v>0</v>
      </c>
      <c r="D19" s="10">
        <v>22321</v>
      </c>
    </row>
    <row r="20" spans="1:5" ht="15" customHeight="1">
      <c r="A20" s="50" t="s">
        <v>17</v>
      </c>
      <c r="B20" s="99">
        <v>210.21</v>
      </c>
      <c r="C20" s="99">
        <v>250</v>
      </c>
      <c r="D20" s="10">
        <v>211</v>
      </c>
    </row>
    <row r="21" spans="1:5" ht="15" customHeight="1">
      <c r="A21" s="50" t="s">
        <v>223</v>
      </c>
      <c r="B21" s="99">
        <v>259.74</v>
      </c>
      <c r="C21" s="99">
        <v>1066</v>
      </c>
      <c r="D21" s="10">
        <v>260</v>
      </c>
    </row>
    <row r="22" spans="1:5" ht="15" customHeight="1">
      <c r="A22" s="50" t="s">
        <v>224</v>
      </c>
      <c r="B22" s="99">
        <v>0</v>
      </c>
      <c r="C22" s="99">
        <v>1296</v>
      </c>
      <c r="D22" s="10">
        <v>0</v>
      </c>
    </row>
    <row r="23" spans="1:5" ht="15" customHeight="1">
      <c r="A23" s="50" t="s">
        <v>225</v>
      </c>
      <c r="B23" s="99">
        <v>9429.24</v>
      </c>
      <c r="C23" s="99">
        <v>1656</v>
      </c>
      <c r="D23" s="10">
        <v>9430</v>
      </c>
    </row>
    <row r="24" spans="1:5" ht="15" customHeight="1">
      <c r="A24" s="50" t="s">
        <v>226</v>
      </c>
      <c r="B24" s="99">
        <v>2596</v>
      </c>
      <c r="C24" s="99">
        <v>3234</v>
      </c>
      <c r="D24" s="10">
        <v>2596</v>
      </c>
    </row>
    <row r="25" spans="1:5" ht="15" customHeight="1">
      <c r="A25" s="50" t="s">
        <v>18</v>
      </c>
      <c r="B25" s="99">
        <v>326</v>
      </c>
      <c r="C25" s="99">
        <v>500</v>
      </c>
      <c r="D25" s="10">
        <v>326</v>
      </c>
    </row>
    <row r="26" spans="1:5" ht="15" customHeight="1">
      <c r="A26" s="50" t="s">
        <v>227</v>
      </c>
      <c r="B26" s="99">
        <v>4490.83</v>
      </c>
      <c r="C26" s="99">
        <v>0</v>
      </c>
      <c r="D26" s="10">
        <v>4691</v>
      </c>
    </row>
    <row r="27" spans="1:5" ht="15" customHeight="1">
      <c r="A27" s="50" t="s">
        <v>19</v>
      </c>
      <c r="B27" s="99">
        <v>991.19</v>
      </c>
      <c r="C27" s="99">
        <v>1000</v>
      </c>
      <c r="D27" s="10">
        <v>992</v>
      </c>
    </row>
    <row r="28" spans="1:5" ht="15" customHeight="1">
      <c r="A28" s="50" t="s">
        <v>228</v>
      </c>
      <c r="B28" s="99">
        <v>1241</v>
      </c>
      <c r="C28" s="99">
        <v>1000</v>
      </c>
      <c r="D28" s="10">
        <v>1241</v>
      </c>
    </row>
    <row r="29" spans="1:5" ht="15" customHeight="1">
      <c r="A29" s="50" t="s">
        <v>20</v>
      </c>
      <c r="B29" s="99">
        <v>13016.14</v>
      </c>
      <c r="C29" s="99">
        <v>8000</v>
      </c>
      <c r="D29" s="10">
        <v>13017</v>
      </c>
    </row>
    <row r="30" spans="1:5" ht="15" customHeight="1">
      <c r="A30" s="52" t="s">
        <v>298</v>
      </c>
      <c r="B30" s="99">
        <v>625.63</v>
      </c>
      <c r="C30" s="99">
        <v>500</v>
      </c>
      <c r="D30" s="10">
        <v>626</v>
      </c>
    </row>
    <row r="31" spans="1:5" ht="15" customHeight="1">
      <c r="A31" s="50" t="s">
        <v>229</v>
      </c>
      <c r="B31" s="99">
        <v>6253.13</v>
      </c>
      <c r="C31" s="99">
        <v>1500</v>
      </c>
      <c r="D31" s="10">
        <v>6254</v>
      </c>
    </row>
    <row r="32" spans="1:5" ht="15" customHeight="1">
      <c r="A32" s="9" t="s">
        <v>114</v>
      </c>
      <c r="B32" s="99">
        <v>0</v>
      </c>
      <c r="C32" s="99">
        <v>0</v>
      </c>
      <c r="D32" s="105">
        <v>0</v>
      </c>
      <c r="E32" s="74"/>
    </row>
    <row r="33" spans="1:5" ht="15" customHeight="1">
      <c r="A33" s="11" t="s">
        <v>4</v>
      </c>
      <c r="B33" s="103">
        <f>SUM(B6:B32)</f>
        <v>340617.10000000003</v>
      </c>
      <c r="C33" s="103">
        <f t="shared" ref="C33:D33" si="0">SUM(C6:C32)</f>
        <v>319111</v>
      </c>
      <c r="D33" s="103">
        <f t="shared" si="0"/>
        <v>340829</v>
      </c>
      <c r="E33" s="106" t="s">
        <v>160</v>
      </c>
    </row>
    <row r="34" spans="1:5" ht="15" customHeight="1">
      <c r="B34" s="4"/>
      <c r="C34" s="4"/>
    </row>
  </sheetData>
  <mergeCells count="1">
    <mergeCell ref="A1:C1"/>
  </mergeCells>
  <pageMargins left="0.7" right="0.7" top="0.75" bottom="0.75" header="0.3" footer="0.3"/>
  <pageSetup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CFB25"/>
  </sheetPr>
  <dimension ref="A1:E32"/>
  <sheetViews>
    <sheetView showGridLines="0" workbookViewId="0">
      <selection activeCell="H23" sqref="H23"/>
    </sheetView>
  </sheetViews>
  <sheetFormatPr defaultColWidth="9.140625" defaultRowHeight="11.25"/>
  <cols>
    <col min="1" max="1" width="46.42578125" style="13" customWidth="1"/>
    <col min="2" max="2" width="15.140625" style="15" customWidth="1"/>
    <col min="3" max="3" width="15" style="15" customWidth="1"/>
    <col min="4" max="4" width="12.7109375" style="15" customWidth="1"/>
    <col min="5" max="5" width="2.28515625" style="13" customWidth="1"/>
    <col min="6" max="16384" width="9.140625" style="13"/>
  </cols>
  <sheetData>
    <row r="1" spans="1:5" ht="33" customHeight="1">
      <c r="A1" s="149" t="s">
        <v>369</v>
      </c>
      <c r="B1" s="149"/>
      <c r="C1" s="149"/>
      <c r="D1" s="149"/>
      <c r="E1" s="149"/>
    </row>
    <row r="2" spans="1:5">
      <c r="B2" s="107"/>
      <c r="C2" s="107"/>
      <c r="D2" s="107"/>
    </row>
    <row r="3" spans="1:5" ht="38.25">
      <c r="A3" s="33" t="s">
        <v>191</v>
      </c>
      <c r="B3" s="5" t="s">
        <v>0</v>
      </c>
      <c r="C3" s="5" t="s">
        <v>371</v>
      </c>
      <c r="D3" s="5" t="s">
        <v>372</v>
      </c>
    </row>
    <row r="5" spans="1:5" s="15" customFormat="1" ht="15" customHeight="1">
      <c r="A5" s="14" t="s">
        <v>1</v>
      </c>
      <c r="B5" s="16"/>
      <c r="C5" s="16"/>
      <c r="D5" s="16"/>
    </row>
    <row r="6" spans="1:5" s="48" customFormat="1" ht="15" customHeight="1">
      <c r="A6" s="47" t="s">
        <v>21</v>
      </c>
      <c r="B6" s="142">
        <v>65754.58</v>
      </c>
      <c r="C6" s="142">
        <v>65000</v>
      </c>
      <c r="D6" s="143">
        <v>65755</v>
      </c>
      <c r="E6" s="108"/>
    </row>
    <row r="7" spans="1:5" s="48" customFormat="1" ht="15" customHeight="1">
      <c r="A7" s="47" t="s">
        <v>22</v>
      </c>
      <c r="B7" s="142">
        <v>0</v>
      </c>
      <c r="C7" s="142">
        <v>250</v>
      </c>
      <c r="D7" s="143">
        <v>0</v>
      </c>
      <c r="E7" s="108"/>
    </row>
    <row r="8" spans="1:5" s="48" customFormat="1" ht="15" customHeight="1">
      <c r="A8" s="47" t="s">
        <v>23</v>
      </c>
      <c r="B8" s="142">
        <v>3893.1</v>
      </c>
      <c r="C8" s="142">
        <v>4030</v>
      </c>
      <c r="D8" s="143">
        <v>3894</v>
      </c>
      <c r="E8" s="108"/>
    </row>
    <row r="9" spans="1:5" s="48" customFormat="1" ht="15" customHeight="1">
      <c r="A9" s="47" t="s">
        <v>24</v>
      </c>
      <c r="B9" s="142">
        <v>910.49</v>
      </c>
      <c r="C9" s="142">
        <v>943</v>
      </c>
      <c r="D9" s="143">
        <v>911</v>
      </c>
      <c r="E9" s="108"/>
    </row>
    <row r="10" spans="1:5" s="48" customFormat="1" ht="15" customHeight="1">
      <c r="A10" s="47" t="s">
        <v>25</v>
      </c>
      <c r="B10" s="142">
        <v>6575.44</v>
      </c>
      <c r="C10" s="142">
        <v>6500</v>
      </c>
      <c r="D10" s="143">
        <v>6576</v>
      </c>
      <c r="E10" s="108"/>
    </row>
    <row r="11" spans="1:5" s="48" customFormat="1" ht="15" customHeight="1">
      <c r="A11" s="47" t="s">
        <v>26</v>
      </c>
      <c r="B11" s="142">
        <v>7825.94</v>
      </c>
      <c r="C11" s="142">
        <v>8217</v>
      </c>
      <c r="D11" s="143">
        <v>7826</v>
      </c>
      <c r="E11" s="108"/>
    </row>
    <row r="12" spans="1:5" s="48" customFormat="1" ht="15" customHeight="1">
      <c r="A12" s="47" t="s">
        <v>27</v>
      </c>
      <c r="B12" s="142">
        <v>327.42</v>
      </c>
      <c r="C12" s="142">
        <v>351</v>
      </c>
      <c r="D12" s="143">
        <v>328</v>
      </c>
      <c r="E12" s="108"/>
    </row>
    <row r="13" spans="1:5" s="48" customFormat="1" ht="15" customHeight="1">
      <c r="A13" s="47" t="s">
        <v>28</v>
      </c>
      <c r="B13" s="142">
        <v>65.760000000000005</v>
      </c>
      <c r="C13" s="142">
        <v>121</v>
      </c>
      <c r="D13" s="143">
        <v>66</v>
      </c>
      <c r="E13" s="108"/>
    </row>
    <row r="14" spans="1:5" s="48" customFormat="1" ht="15" customHeight="1">
      <c r="A14" s="47" t="s">
        <v>29</v>
      </c>
      <c r="B14" s="142">
        <v>84.47</v>
      </c>
      <c r="C14" s="142">
        <v>81</v>
      </c>
      <c r="D14" s="143">
        <v>85</v>
      </c>
      <c r="E14" s="108"/>
    </row>
    <row r="15" spans="1:5" s="48" customFormat="1" ht="15" customHeight="1">
      <c r="A15" s="47" t="s">
        <v>30</v>
      </c>
      <c r="B15" s="142">
        <v>76.52</v>
      </c>
      <c r="C15" s="142">
        <v>250</v>
      </c>
      <c r="D15" s="143">
        <v>77</v>
      </c>
      <c r="E15" s="108"/>
    </row>
    <row r="16" spans="1:5" s="48" customFormat="1" ht="15" customHeight="1">
      <c r="A16" s="47" t="s">
        <v>230</v>
      </c>
      <c r="B16" s="142">
        <v>3465.42</v>
      </c>
      <c r="C16" s="142">
        <v>2975</v>
      </c>
      <c r="D16" s="143">
        <v>3466</v>
      </c>
      <c r="E16" s="108"/>
    </row>
    <row r="17" spans="1:5" s="48" customFormat="1" ht="15" customHeight="1">
      <c r="A17" s="47" t="s">
        <v>231</v>
      </c>
      <c r="B17" s="142">
        <v>3199.04</v>
      </c>
      <c r="C17" s="142">
        <v>1500</v>
      </c>
      <c r="D17" s="143">
        <v>3200</v>
      </c>
      <c r="E17" s="108"/>
    </row>
    <row r="18" spans="1:5" s="48" customFormat="1" ht="15" customHeight="1">
      <c r="A18" s="47" t="s">
        <v>232</v>
      </c>
      <c r="B18" s="142">
        <v>3270</v>
      </c>
      <c r="C18" s="142">
        <v>15000</v>
      </c>
      <c r="D18" s="143">
        <v>3270</v>
      </c>
      <c r="E18" s="108"/>
    </row>
    <row r="19" spans="1:5" s="48" customFormat="1" ht="15" customHeight="1">
      <c r="A19" s="47" t="s">
        <v>31</v>
      </c>
      <c r="B19" s="142">
        <v>570.36</v>
      </c>
      <c r="C19" s="142">
        <v>100</v>
      </c>
      <c r="D19" s="143">
        <v>571</v>
      </c>
      <c r="E19" s="108"/>
    </row>
    <row r="20" spans="1:5" s="48" customFormat="1" ht="15" customHeight="1">
      <c r="A20" s="47" t="s">
        <v>286</v>
      </c>
      <c r="B20" s="142">
        <v>129.87</v>
      </c>
      <c r="C20" s="142">
        <v>117</v>
      </c>
      <c r="D20" s="143">
        <v>130</v>
      </c>
      <c r="E20" s="108"/>
    </row>
    <row r="21" spans="1:5" s="48" customFormat="1" ht="15" customHeight="1">
      <c r="A21" s="47" t="s">
        <v>233</v>
      </c>
      <c r="B21" s="142">
        <v>1543</v>
      </c>
      <c r="C21" s="142">
        <v>828</v>
      </c>
      <c r="D21" s="143">
        <v>1543</v>
      </c>
      <c r="E21" s="108"/>
    </row>
    <row r="22" spans="1:5" s="48" customFormat="1" ht="15" customHeight="1">
      <c r="A22" s="47" t="s">
        <v>32</v>
      </c>
      <c r="B22" s="142">
        <v>136.44999999999999</v>
      </c>
      <c r="C22" s="142">
        <v>250</v>
      </c>
      <c r="D22" s="143">
        <v>137</v>
      </c>
      <c r="E22" s="108"/>
    </row>
    <row r="23" spans="1:5" s="48" customFormat="1" ht="15" customHeight="1">
      <c r="A23" s="47" t="s">
        <v>33</v>
      </c>
      <c r="B23" s="142">
        <v>626.9</v>
      </c>
      <c r="C23" s="142">
        <v>900</v>
      </c>
      <c r="D23" s="143">
        <v>627</v>
      </c>
      <c r="E23" s="108"/>
    </row>
    <row r="24" spans="1:5" s="48" customFormat="1" ht="15" customHeight="1">
      <c r="A24" s="47" t="s">
        <v>337</v>
      </c>
      <c r="B24" s="142">
        <v>2853.43</v>
      </c>
      <c r="C24" s="142">
        <v>5000</v>
      </c>
      <c r="D24" s="143">
        <v>2854</v>
      </c>
      <c r="E24" s="108"/>
    </row>
    <row r="25" spans="1:5" s="48" customFormat="1" ht="15" customHeight="1">
      <c r="A25" s="47" t="s">
        <v>34</v>
      </c>
      <c r="B25" s="142">
        <v>0</v>
      </c>
      <c r="C25" s="142">
        <v>4000</v>
      </c>
      <c r="D25" s="143">
        <v>0</v>
      </c>
      <c r="E25" s="108"/>
    </row>
    <row r="26" spans="1:5" s="48" customFormat="1" ht="15" customHeight="1">
      <c r="A26" s="47" t="s">
        <v>338</v>
      </c>
      <c r="B26" s="142">
        <v>160</v>
      </c>
      <c r="C26" s="142">
        <v>125</v>
      </c>
      <c r="D26" s="143">
        <v>160</v>
      </c>
      <c r="E26" s="108"/>
    </row>
    <row r="27" spans="1:5" s="48" customFormat="1" ht="15" customHeight="1">
      <c r="A27" s="47" t="s">
        <v>339</v>
      </c>
      <c r="B27" s="142">
        <v>135</v>
      </c>
      <c r="C27" s="142">
        <v>175</v>
      </c>
      <c r="D27" s="143">
        <v>135</v>
      </c>
      <c r="E27" s="108"/>
    </row>
    <row r="28" spans="1:5" s="48" customFormat="1" ht="15" customHeight="1">
      <c r="A28" s="47" t="s">
        <v>340</v>
      </c>
      <c r="B28" s="142">
        <v>75</v>
      </c>
      <c r="C28" s="142">
        <v>75</v>
      </c>
      <c r="D28" s="143">
        <v>75</v>
      </c>
      <c r="E28" s="108"/>
    </row>
    <row r="29" spans="1:5" s="48" customFormat="1" ht="15" customHeight="1">
      <c r="A29" s="47" t="s">
        <v>234</v>
      </c>
      <c r="B29" s="142">
        <v>964.91</v>
      </c>
      <c r="C29" s="142">
        <v>1000</v>
      </c>
      <c r="D29" s="143">
        <v>965</v>
      </c>
      <c r="E29" s="108"/>
    </row>
    <row r="30" spans="1:5" ht="15">
      <c r="A30" s="13" t="s">
        <v>667</v>
      </c>
      <c r="B30" s="142">
        <v>125</v>
      </c>
      <c r="C30" s="142">
        <v>35</v>
      </c>
      <c r="D30" s="143">
        <v>125</v>
      </c>
    </row>
    <row r="31" spans="1:5">
      <c r="B31" s="144"/>
      <c r="C31" s="144"/>
      <c r="D31" s="144"/>
    </row>
    <row r="32" spans="1:5" ht="15" customHeight="1">
      <c r="A32" s="18" t="s">
        <v>4</v>
      </c>
      <c r="B32" s="145">
        <f>SUM(B6:B30)</f>
        <v>102768.09999999999</v>
      </c>
      <c r="C32" s="145">
        <f>SUM(C6:C30)</f>
        <v>117823</v>
      </c>
      <c r="D32" s="145">
        <f>SUM(D6:D30)</f>
        <v>102776</v>
      </c>
      <c r="E32" s="109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  <pageSetUpPr fitToPage="1"/>
  </sheetPr>
  <dimension ref="A1:E50"/>
  <sheetViews>
    <sheetView showGridLines="0" topLeftCell="A28" workbookViewId="0">
      <selection activeCell="G13" sqref="G13"/>
    </sheetView>
  </sheetViews>
  <sheetFormatPr defaultColWidth="9.140625" defaultRowHeight="11.25"/>
  <cols>
    <col min="1" max="1" width="55.85546875" style="13" customWidth="1"/>
    <col min="2" max="2" width="15.7109375" style="13" customWidth="1"/>
    <col min="3" max="3" width="14.5703125" style="13" customWidth="1"/>
    <col min="4" max="4" width="12.7109375" style="13" customWidth="1"/>
    <col min="5" max="16384" width="9.140625" style="13"/>
  </cols>
  <sheetData>
    <row r="1" spans="1:5" ht="33" customHeight="1">
      <c r="A1" s="149" t="s">
        <v>369</v>
      </c>
      <c r="B1" s="149"/>
      <c r="C1" s="149"/>
    </row>
    <row r="3" spans="1:5" ht="38.25">
      <c r="A3" s="33" t="s">
        <v>292</v>
      </c>
      <c r="B3" s="5" t="s">
        <v>0</v>
      </c>
      <c r="C3" s="5" t="s">
        <v>371</v>
      </c>
      <c r="D3" s="5" t="s">
        <v>372</v>
      </c>
    </row>
    <row r="5" spans="1:5" s="15" customFormat="1" ht="24.95" customHeight="1">
      <c r="A5" s="14" t="s">
        <v>1</v>
      </c>
      <c r="B5" s="16"/>
      <c r="C5" s="16"/>
      <c r="D5" s="16"/>
    </row>
    <row r="6" spans="1:5" s="4" customFormat="1" ht="15" customHeight="1">
      <c r="A6" s="52" t="s">
        <v>35</v>
      </c>
      <c r="B6" s="111">
        <v>109708.66</v>
      </c>
      <c r="C6" s="111">
        <v>109284</v>
      </c>
      <c r="D6" s="112">
        <v>109709</v>
      </c>
      <c r="E6" s="34"/>
    </row>
    <row r="7" spans="1:5" s="4" customFormat="1" ht="15" customHeight="1">
      <c r="A7" s="52" t="s">
        <v>36</v>
      </c>
      <c r="B7" s="111">
        <v>507.69</v>
      </c>
      <c r="C7" s="111">
        <v>250</v>
      </c>
      <c r="D7" s="112">
        <v>508</v>
      </c>
      <c r="E7" s="34"/>
    </row>
    <row r="8" spans="1:5" s="4" customFormat="1" ht="15" customHeight="1">
      <c r="A8" s="52" t="s">
        <v>37</v>
      </c>
      <c r="B8" s="111">
        <v>6680.33</v>
      </c>
      <c r="C8" s="111">
        <v>6776</v>
      </c>
      <c r="D8" s="112">
        <v>6681</v>
      </c>
      <c r="E8" s="34"/>
    </row>
    <row r="9" spans="1:5" s="4" customFormat="1" ht="15" customHeight="1">
      <c r="A9" s="52" t="s">
        <v>38</v>
      </c>
      <c r="B9" s="111">
        <v>1562.35</v>
      </c>
      <c r="C9" s="111">
        <v>1585</v>
      </c>
      <c r="D9" s="112">
        <v>1563</v>
      </c>
      <c r="E9" s="34"/>
    </row>
    <row r="10" spans="1:5" s="4" customFormat="1" ht="15" customHeight="1">
      <c r="A10" s="52" t="s">
        <v>39</v>
      </c>
      <c r="B10" s="111">
        <v>10970.86</v>
      </c>
      <c r="C10" s="111">
        <v>10928</v>
      </c>
      <c r="D10" s="112">
        <v>10971</v>
      </c>
      <c r="E10" s="34"/>
    </row>
    <row r="11" spans="1:5" s="4" customFormat="1" ht="15" customHeight="1">
      <c r="A11" s="52" t="s">
        <v>40</v>
      </c>
      <c r="B11" s="111">
        <v>15651.88</v>
      </c>
      <c r="C11" s="111">
        <v>16434</v>
      </c>
      <c r="D11" s="112">
        <v>15652</v>
      </c>
      <c r="E11" s="34"/>
    </row>
    <row r="12" spans="1:5" s="4" customFormat="1" ht="15" customHeight="1">
      <c r="A12" s="52" t="s">
        <v>41</v>
      </c>
      <c r="B12" s="111">
        <v>654.84</v>
      </c>
      <c r="C12" s="111">
        <v>702</v>
      </c>
      <c r="D12" s="112">
        <v>655</v>
      </c>
      <c r="E12" s="34"/>
    </row>
    <row r="13" spans="1:5" s="4" customFormat="1" ht="15" customHeight="1">
      <c r="A13" s="52" t="s">
        <v>42</v>
      </c>
      <c r="B13" s="111">
        <v>131.52000000000001</v>
      </c>
      <c r="C13" s="111">
        <v>242</v>
      </c>
      <c r="D13" s="112">
        <v>132</v>
      </c>
      <c r="E13" s="34"/>
    </row>
    <row r="14" spans="1:5" s="4" customFormat="1" ht="15" customHeight="1">
      <c r="A14" s="52" t="s">
        <v>43</v>
      </c>
      <c r="B14" s="111">
        <v>168.94</v>
      </c>
      <c r="C14" s="111">
        <v>162</v>
      </c>
      <c r="D14" s="112">
        <v>169</v>
      </c>
      <c r="E14" s="34"/>
    </row>
    <row r="15" spans="1:5" s="4" customFormat="1" ht="15" customHeight="1">
      <c r="A15" s="52" t="s">
        <v>44</v>
      </c>
      <c r="B15" s="111">
        <v>89.78</v>
      </c>
      <c r="C15" s="111">
        <v>500</v>
      </c>
      <c r="D15" s="112">
        <v>90</v>
      </c>
      <c r="E15" s="34"/>
    </row>
    <row r="16" spans="1:5" s="4" customFormat="1" ht="15" customHeight="1">
      <c r="A16" s="52" t="s">
        <v>341</v>
      </c>
      <c r="B16" s="111">
        <v>19000</v>
      </c>
      <c r="C16" s="111">
        <v>18500</v>
      </c>
      <c r="D16" s="112">
        <v>19000</v>
      </c>
      <c r="E16" s="34"/>
    </row>
    <row r="17" spans="1:5" s="4" customFormat="1" ht="15" customHeight="1">
      <c r="A17" s="52" t="s">
        <v>45</v>
      </c>
      <c r="B17" s="111">
        <v>5507.91</v>
      </c>
      <c r="C17" s="111">
        <v>3900</v>
      </c>
      <c r="D17" s="112">
        <v>5508</v>
      </c>
      <c r="E17" s="34"/>
    </row>
    <row r="18" spans="1:5" s="4" customFormat="1" ht="15" customHeight="1">
      <c r="A18" s="52" t="s">
        <v>115</v>
      </c>
      <c r="B18" s="111">
        <v>3500</v>
      </c>
      <c r="C18" s="111">
        <v>3500</v>
      </c>
      <c r="D18" s="112">
        <v>3500</v>
      </c>
      <c r="E18" s="34"/>
    </row>
    <row r="19" spans="1:5" s="4" customFormat="1" ht="15" customHeight="1">
      <c r="A19" s="52" t="s">
        <v>46</v>
      </c>
      <c r="B19" s="111">
        <v>0</v>
      </c>
      <c r="C19" s="111">
        <v>5000</v>
      </c>
      <c r="D19" s="112">
        <v>0</v>
      </c>
      <c r="E19" s="34"/>
    </row>
    <row r="20" spans="1:5" s="4" customFormat="1" ht="15" customHeight="1">
      <c r="A20" s="52" t="s">
        <v>116</v>
      </c>
      <c r="B20" s="111">
        <v>3750</v>
      </c>
      <c r="C20" s="111">
        <v>3750</v>
      </c>
      <c r="D20" s="112">
        <v>3750</v>
      </c>
      <c r="E20" s="34"/>
    </row>
    <row r="21" spans="1:5" s="4" customFormat="1" ht="15" customHeight="1">
      <c r="A21" s="52" t="s">
        <v>342</v>
      </c>
      <c r="B21" s="111">
        <v>0</v>
      </c>
      <c r="C21" s="111">
        <v>3466</v>
      </c>
      <c r="D21" s="112">
        <v>0</v>
      </c>
      <c r="E21" s="34"/>
    </row>
    <row r="22" spans="1:5" s="4" customFormat="1" ht="15" customHeight="1">
      <c r="A22" s="52" t="s">
        <v>47</v>
      </c>
      <c r="B22" s="111">
        <v>0</v>
      </c>
      <c r="C22" s="111">
        <v>47404</v>
      </c>
      <c r="D22" s="112">
        <v>0</v>
      </c>
      <c r="E22" s="34"/>
    </row>
    <row r="23" spans="1:5" s="4" customFormat="1" ht="15" customHeight="1">
      <c r="A23" s="52" t="s">
        <v>48</v>
      </c>
      <c r="B23" s="111">
        <v>508.51</v>
      </c>
      <c r="C23" s="111">
        <v>1600</v>
      </c>
      <c r="D23" s="112">
        <v>509</v>
      </c>
      <c r="E23" s="34"/>
    </row>
    <row r="24" spans="1:5" s="4" customFormat="1" ht="15" customHeight="1">
      <c r="A24" s="52" t="s">
        <v>49</v>
      </c>
      <c r="B24" s="111">
        <v>10495.84</v>
      </c>
      <c r="C24" s="111">
        <v>6750</v>
      </c>
      <c r="D24" s="112">
        <v>10496</v>
      </c>
      <c r="E24" s="34"/>
    </row>
    <row r="25" spans="1:5" s="4" customFormat="1" ht="15" customHeight="1">
      <c r="A25" s="52" t="s">
        <v>50</v>
      </c>
      <c r="B25" s="111">
        <v>10869.98</v>
      </c>
      <c r="C25" s="111">
        <v>18500</v>
      </c>
      <c r="D25" s="112">
        <v>10870</v>
      </c>
      <c r="E25" s="34"/>
    </row>
    <row r="26" spans="1:5" s="4" customFormat="1" ht="15" customHeight="1">
      <c r="A26" s="52" t="s">
        <v>51</v>
      </c>
      <c r="B26" s="111">
        <v>0</v>
      </c>
      <c r="C26" s="111">
        <v>0</v>
      </c>
      <c r="D26" s="112">
        <v>0</v>
      </c>
      <c r="E26" s="34"/>
    </row>
    <row r="27" spans="1:5" s="4" customFormat="1" ht="15" customHeight="1">
      <c r="A27" s="52" t="s">
        <v>52</v>
      </c>
      <c r="B27" s="111">
        <v>1054.71</v>
      </c>
      <c r="C27" s="111">
        <v>2500</v>
      </c>
      <c r="D27" s="112">
        <v>1055</v>
      </c>
      <c r="E27" s="34"/>
    </row>
    <row r="28" spans="1:5" s="4" customFormat="1" ht="15" customHeight="1">
      <c r="A28" s="52" t="s">
        <v>117</v>
      </c>
      <c r="B28" s="111">
        <v>86887.94</v>
      </c>
      <c r="C28" s="111">
        <v>97000</v>
      </c>
      <c r="D28" s="112">
        <v>86888</v>
      </c>
      <c r="E28" s="34"/>
    </row>
    <row r="29" spans="1:5" s="4" customFormat="1" ht="15" customHeight="1">
      <c r="A29" s="52" t="s">
        <v>118</v>
      </c>
      <c r="B29" s="111">
        <v>12439.48</v>
      </c>
      <c r="C29" s="111">
        <v>13200</v>
      </c>
      <c r="D29" s="112">
        <v>12440</v>
      </c>
      <c r="E29" s="34"/>
    </row>
    <row r="30" spans="1:5" s="4" customFormat="1" ht="15" customHeight="1">
      <c r="A30" s="52" t="s">
        <v>343</v>
      </c>
      <c r="B30" s="111">
        <v>972.79</v>
      </c>
      <c r="C30" s="111">
        <v>700</v>
      </c>
      <c r="D30" s="112">
        <v>973</v>
      </c>
      <c r="E30" s="34"/>
    </row>
    <row r="31" spans="1:5" s="4" customFormat="1" ht="15" customHeight="1">
      <c r="A31" s="52" t="s">
        <v>235</v>
      </c>
      <c r="B31" s="111">
        <v>3635.88</v>
      </c>
      <c r="C31" s="111">
        <v>6000</v>
      </c>
      <c r="D31" s="112">
        <v>3636</v>
      </c>
      <c r="E31" s="34"/>
    </row>
    <row r="32" spans="1:5" s="4" customFormat="1" ht="15" customHeight="1">
      <c r="A32" s="52" t="s">
        <v>236</v>
      </c>
      <c r="B32" s="111">
        <v>1980.31</v>
      </c>
      <c r="C32" s="111">
        <v>1750</v>
      </c>
      <c r="D32" s="112">
        <v>1981</v>
      </c>
      <c r="E32" s="34"/>
    </row>
    <row r="33" spans="1:5" s="4" customFormat="1" ht="15" customHeight="1">
      <c r="A33" s="52" t="s">
        <v>237</v>
      </c>
      <c r="B33" s="111">
        <v>443.88</v>
      </c>
      <c r="C33" s="111">
        <v>450</v>
      </c>
      <c r="D33" s="112">
        <v>444</v>
      </c>
      <c r="E33" s="34"/>
    </row>
    <row r="34" spans="1:5" s="4" customFormat="1" ht="15" customHeight="1">
      <c r="A34" s="52" t="s">
        <v>344</v>
      </c>
      <c r="B34" s="111">
        <v>116399.1</v>
      </c>
      <c r="C34" s="111">
        <v>98000</v>
      </c>
      <c r="D34" s="112">
        <v>116400</v>
      </c>
      <c r="E34" s="34"/>
    </row>
    <row r="35" spans="1:5" s="4" customFormat="1" ht="15" customHeight="1">
      <c r="A35" s="52" t="s">
        <v>53</v>
      </c>
      <c r="B35" s="111">
        <v>420</v>
      </c>
      <c r="C35" s="111">
        <v>420</v>
      </c>
      <c r="D35" s="112">
        <v>420</v>
      </c>
      <c r="E35" s="34"/>
    </row>
    <row r="36" spans="1:5" s="4" customFormat="1" ht="15" customHeight="1">
      <c r="A36" s="52" t="s">
        <v>238</v>
      </c>
      <c r="B36" s="111">
        <v>259.74</v>
      </c>
      <c r="C36" s="111">
        <v>235</v>
      </c>
      <c r="D36" s="112">
        <v>260</v>
      </c>
      <c r="E36" s="34"/>
    </row>
    <row r="37" spans="1:5" s="4" customFormat="1" ht="15" customHeight="1">
      <c r="A37" s="52" t="s">
        <v>287</v>
      </c>
      <c r="B37" s="111">
        <v>5478</v>
      </c>
      <c r="C37" s="111">
        <v>5976</v>
      </c>
      <c r="D37" s="112">
        <v>5478</v>
      </c>
      <c r="E37" s="34"/>
    </row>
    <row r="38" spans="1:5" s="4" customFormat="1" ht="15" customHeight="1">
      <c r="A38" s="52" t="s">
        <v>239</v>
      </c>
      <c r="B38" s="111">
        <v>2765</v>
      </c>
      <c r="C38" s="111">
        <v>1656</v>
      </c>
      <c r="D38" s="112">
        <v>2765</v>
      </c>
      <c r="E38" s="34"/>
    </row>
    <row r="39" spans="1:5" s="4" customFormat="1" ht="15" customHeight="1">
      <c r="A39" s="52" t="s">
        <v>54</v>
      </c>
      <c r="B39" s="111">
        <v>318.10000000000002</v>
      </c>
      <c r="C39" s="111">
        <v>750</v>
      </c>
      <c r="D39" s="112">
        <v>319</v>
      </c>
      <c r="E39" s="34"/>
    </row>
    <row r="40" spans="1:5" s="4" customFormat="1" ht="15" customHeight="1">
      <c r="A40" s="52" t="s">
        <v>55</v>
      </c>
      <c r="B40" s="111">
        <v>1681.99</v>
      </c>
      <c r="C40" s="111">
        <v>1750</v>
      </c>
      <c r="D40" s="112">
        <v>1682</v>
      </c>
      <c r="E40" s="34"/>
    </row>
    <row r="41" spans="1:5" s="4" customFormat="1" ht="15" customHeight="1">
      <c r="A41" s="52" t="s">
        <v>56</v>
      </c>
      <c r="B41" s="111">
        <v>167.18</v>
      </c>
      <c r="C41" s="111">
        <v>750</v>
      </c>
      <c r="D41" s="112">
        <v>168</v>
      </c>
      <c r="E41" s="34"/>
    </row>
    <row r="42" spans="1:5" s="4" customFormat="1" ht="15" customHeight="1">
      <c r="A42" s="52" t="s">
        <v>240</v>
      </c>
      <c r="B42" s="111">
        <v>70</v>
      </c>
      <c r="C42" s="111">
        <v>250</v>
      </c>
      <c r="D42" s="112">
        <v>70</v>
      </c>
      <c r="E42" s="34"/>
    </row>
    <row r="43" spans="1:5" s="4" customFormat="1" ht="15" customHeight="1">
      <c r="A43" s="52" t="s">
        <v>241</v>
      </c>
      <c r="B43" s="111">
        <v>20</v>
      </c>
      <c r="C43" s="111">
        <v>100</v>
      </c>
      <c r="D43" s="112">
        <v>20</v>
      </c>
      <c r="E43" s="34"/>
    </row>
    <row r="44" spans="1:5" s="4" customFormat="1" ht="15" customHeight="1">
      <c r="A44" s="52" t="s">
        <v>119</v>
      </c>
      <c r="B44" s="111">
        <v>1000</v>
      </c>
      <c r="C44" s="111">
        <v>3000</v>
      </c>
      <c r="D44" s="112">
        <v>1000</v>
      </c>
      <c r="E44" s="34"/>
    </row>
    <row r="45" spans="1:5" s="4" customFormat="1" ht="15" customHeight="1">
      <c r="A45" s="52" t="s">
        <v>242</v>
      </c>
      <c r="B45" s="111">
        <v>1340.55</v>
      </c>
      <c r="C45" s="111">
        <v>1000</v>
      </c>
      <c r="D45" s="112">
        <v>1341</v>
      </c>
      <c r="E45" s="34"/>
    </row>
    <row r="46" spans="1:5" s="4" customFormat="1" ht="15" customHeight="1">
      <c r="A46" s="52" t="s">
        <v>243</v>
      </c>
      <c r="B46" s="111">
        <v>527.24</v>
      </c>
      <c r="C46" s="111">
        <v>775</v>
      </c>
      <c r="D46" s="112">
        <v>528</v>
      </c>
      <c r="E46" s="34"/>
    </row>
    <row r="47" spans="1:5" s="4" customFormat="1" ht="15" customHeight="1">
      <c r="A47" s="52" t="s">
        <v>57</v>
      </c>
      <c r="B47" s="111">
        <v>289752.02</v>
      </c>
      <c r="C47" s="111">
        <v>270441</v>
      </c>
      <c r="D47" s="112">
        <v>289753</v>
      </c>
      <c r="E47" s="34"/>
    </row>
    <row r="48" spans="1:5" s="4" customFormat="1" ht="15" customHeight="1">
      <c r="A48" s="52" t="s">
        <v>299</v>
      </c>
      <c r="B48" s="111">
        <v>304.85000000000002</v>
      </c>
      <c r="C48" s="111">
        <v>0</v>
      </c>
      <c r="D48" s="112">
        <v>305</v>
      </c>
      <c r="E48" s="34"/>
    </row>
    <row r="49" spans="1:5" s="4" customFormat="1" ht="15" customHeight="1">
      <c r="A49" s="52" t="s">
        <v>345</v>
      </c>
      <c r="B49" s="111">
        <v>1131</v>
      </c>
      <c r="C49" s="111">
        <v>0</v>
      </c>
      <c r="D49" s="112">
        <v>1131</v>
      </c>
      <c r="E49" s="34"/>
    </row>
    <row r="50" spans="1:5" s="4" customFormat="1" ht="15" customHeight="1">
      <c r="A50" s="54" t="s">
        <v>4</v>
      </c>
      <c r="B50" s="113">
        <f>SUM(B6:B49)</f>
        <v>728808.84999999986</v>
      </c>
      <c r="C50" s="113">
        <f t="shared" ref="C50:D50" si="0">SUM(C6:C49)</f>
        <v>765936</v>
      </c>
      <c r="D50" s="113">
        <f t="shared" si="0"/>
        <v>728820</v>
      </c>
      <c r="E50" s="114"/>
    </row>
  </sheetData>
  <mergeCells count="1">
    <mergeCell ref="A1:C1"/>
  </mergeCells>
  <pageMargins left="0.7" right="0.7" top="0.75" bottom="0.75" header="0.3" footer="0.3"/>
  <pageSetup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CFB25"/>
  </sheetPr>
  <dimension ref="A1:E14"/>
  <sheetViews>
    <sheetView showGridLines="0" workbookViewId="0">
      <selection activeCell="G8" sqref="G8"/>
    </sheetView>
  </sheetViews>
  <sheetFormatPr defaultColWidth="9.140625" defaultRowHeight="12.75"/>
  <cols>
    <col min="1" max="1" width="46.5703125" style="4" customWidth="1"/>
    <col min="2" max="2" width="15.42578125" style="19" customWidth="1"/>
    <col min="3" max="3" width="15" style="19" customWidth="1"/>
    <col min="4" max="4" width="12.7109375" style="19" customWidth="1"/>
    <col min="5" max="5" width="2.28515625" style="4" customWidth="1"/>
    <col min="6" max="16384" width="9.140625" style="4"/>
  </cols>
  <sheetData>
    <row r="1" spans="1:5" ht="33" customHeight="1">
      <c r="A1" s="150" t="s">
        <v>369</v>
      </c>
      <c r="B1" s="150"/>
      <c r="C1" s="150"/>
      <c r="D1" s="150"/>
      <c r="E1" s="150"/>
    </row>
    <row r="3" spans="1:5" ht="38.25">
      <c r="A3" s="21" t="s">
        <v>192</v>
      </c>
      <c r="B3" s="5" t="s">
        <v>0</v>
      </c>
      <c r="C3" s="5" t="s">
        <v>371</v>
      </c>
      <c r="D3" s="5" t="s">
        <v>372</v>
      </c>
    </row>
    <row r="5" spans="1:5" s="7" customFormat="1" ht="15" customHeight="1">
      <c r="A5" s="6" t="s">
        <v>1</v>
      </c>
      <c r="B5" s="20"/>
      <c r="C5" s="20"/>
      <c r="D5" s="20"/>
    </row>
    <row r="6" spans="1:5" ht="15" customHeight="1">
      <c r="A6" s="9" t="s">
        <v>58</v>
      </c>
      <c r="B6" s="126">
        <v>50046.6</v>
      </c>
      <c r="C6" s="126">
        <v>20000</v>
      </c>
      <c r="D6" s="128">
        <v>50047</v>
      </c>
      <c r="E6" s="115"/>
    </row>
    <row r="7" spans="1:5" ht="15" customHeight="1">
      <c r="A7" s="9" t="s">
        <v>59</v>
      </c>
      <c r="B7" s="126">
        <v>245969.46</v>
      </c>
      <c r="C7" s="126">
        <v>100000</v>
      </c>
      <c r="D7" s="128">
        <v>245970</v>
      </c>
      <c r="E7" s="115"/>
    </row>
    <row r="8" spans="1:5" ht="15" customHeight="1">
      <c r="A8" s="9" t="s">
        <v>365</v>
      </c>
      <c r="B8" s="126">
        <v>170603.09</v>
      </c>
      <c r="C8" s="126">
        <v>51000</v>
      </c>
      <c r="D8" s="128">
        <v>170604</v>
      </c>
      <c r="E8" s="115"/>
    </row>
    <row r="9" spans="1:5" ht="15" customHeight="1">
      <c r="A9" s="9" t="s">
        <v>505</v>
      </c>
      <c r="B9" s="126">
        <v>0</v>
      </c>
      <c r="C9" s="126">
        <v>15000</v>
      </c>
      <c r="D9" s="128">
        <v>0</v>
      </c>
      <c r="E9" s="115"/>
    </row>
    <row r="10" spans="1:5" ht="15" customHeight="1">
      <c r="A10" s="9" t="s">
        <v>60</v>
      </c>
      <c r="B10" s="126">
        <v>0</v>
      </c>
      <c r="C10" s="126">
        <v>250</v>
      </c>
      <c r="D10" s="128">
        <v>0</v>
      </c>
      <c r="E10" s="115"/>
    </row>
    <row r="11" spans="1:5" ht="15" customHeight="1">
      <c r="A11" s="9" t="s">
        <v>61</v>
      </c>
      <c r="B11" s="126">
        <v>0</v>
      </c>
      <c r="C11" s="126">
        <v>250</v>
      </c>
      <c r="D11" s="128">
        <v>0</v>
      </c>
      <c r="E11" s="115"/>
    </row>
    <row r="12" spans="1:5" ht="15" customHeight="1">
      <c r="A12" s="11" t="s">
        <v>4</v>
      </c>
      <c r="B12" s="146">
        <f>SUM(B6:B11)</f>
        <v>466619.15</v>
      </c>
      <c r="C12" s="146">
        <f>SUM(C6:C11)</f>
        <v>186500</v>
      </c>
      <c r="D12" s="146">
        <f>SUM(D6:D11)</f>
        <v>466621</v>
      </c>
      <c r="E12" s="115"/>
    </row>
    <row r="13" spans="1:5" ht="15">
      <c r="B13" s="147"/>
      <c r="C13" s="147"/>
      <c r="D13" s="147"/>
      <c r="E13" s="115"/>
    </row>
    <row r="14" spans="1:5" ht="15">
      <c r="B14" s="147"/>
      <c r="C14" s="147"/>
      <c r="D14" s="147"/>
      <c r="E14" s="115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CFB25"/>
    <pageSetUpPr fitToPage="1"/>
  </sheetPr>
  <dimension ref="A1:D70"/>
  <sheetViews>
    <sheetView showGridLines="0" topLeftCell="A15" workbookViewId="0">
      <selection activeCell="A40" sqref="A40"/>
    </sheetView>
  </sheetViews>
  <sheetFormatPr defaultColWidth="9.140625" defaultRowHeight="12.75"/>
  <cols>
    <col min="1" max="1" width="44.85546875" style="4" customWidth="1"/>
    <col min="2" max="2" width="17" style="19" customWidth="1"/>
    <col min="3" max="3" width="14.85546875" style="19" customWidth="1"/>
    <col min="4" max="4" width="12.7109375" style="19" customWidth="1"/>
    <col min="5" max="16384" width="9.140625" style="4"/>
  </cols>
  <sheetData>
    <row r="1" spans="1:4" ht="33" customHeight="1">
      <c r="A1" s="150" t="s">
        <v>369</v>
      </c>
      <c r="B1" s="150"/>
      <c r="C1" s="150"/>
      <c r="D1" s="150"/>
    </row>
    <row r="3" spans="1:4" ht="38.25">
      <c r="A3" s="21" t="s">
        <v>193</v>
      </c>
      <c r="B3" s="5" t="s">
        <v>0</v>
      </c>
      <c r="C3" s="5" t="s">
        <v>371</v>
      </c>
      <c r="D3" s="5" t="s">
        <v>372</v>
      </c>
    </row>
    <row r="5" spans="1:4" s="7" customFormat="1" ht="15" customHeight="1">
      <c r="A5" s="6" t="s">
        <v>1</v>
      </c>
      <c r="B5" s="20"/>
      <c r="C5" s="20"/>
      <c r="D5" s="20"/>
    </row>
    <row r="6" spans="1:4" ht="15" customHeight="1">
      <c r="A6" s="98" t="s">
        <v>62</v>
      </c>
      <c r="B6" s="126">
        <v>2000</v>
      </c>
      <c r="C6" s="126">
        <v>215168</v>
      </c>
      <c r="D6" s="128">
        <v>2000</v>
      </c>
    </row>
    <row r="7" spans="1:4" ht="15" customHeight="1">
      <c r="A7" s="98" t="s">
        <v>407</v>
      </c>
      <c r="B7" s="126">
        <v>3217.21</v>
      </c>
      <c r="C7" s="126">
        <v>0</v>
      </c>
      <c r="D7" s="128">
        <v>3218</v>
      </c>
    </row>
    <row r="8" spans="1:4" ht="15" customHeight="1">
      <c r="A8" s="98" t="s">
        <v>408</v>
      </c>
      <c r="B8" s="126">
        <v>86500</v>
      </c>
      <c r="C8" s="126">
        <v>0</v>
      </c>
      <c r="D8" s="128">
        <v>86500</v>
      </c>
    </row>
    <row r="9" spans="1:4" ht="15" customHeight="1">
      <c r="A9" s="98" t="s">
        <v>409</v>
      </c>
      <c r="B9" s="126">
        <v>20035.349999999999</v>
      </c>
      <c r="C9" s="126">
        <v>0</v>
      </c>
      <c r="D9" s="128">
        <v>20036</v>
      </c>
    </row>
    <row r="10" spans="1:4" ht="15" customHeight="1">
      <c r="A10" s="98" t="s">
        <v>410</v>
      </c>
      <c r="B10" s="126">
        <v>196335.64</v>
      </c>
      <c r="C10" s="126">
        <v>205861</v>
      </c>
      <c r="D10" s="128">
        <v>196336</v>
      </c>
    </row>
    <row r="11" spans="1:4" ht="15" customHeight="1">
      <c r="A11" s="98" t="s">
        <v>411</v>
      </c>
      <c r="B11" s="126">
        <v>823.25</v>
      </c>
      <c r="C11" s="126">
        <v>0</v>
      </c>
      <c r="D11" s="128">
        <v>824</v>
      </c>
    </row>
    <row r="12" spans="1:4" ht="15" customHeight="1">
      <c r="A12" s="98" t="s">
        <v>63</v>
      </c>
      <c r="B12" s="126">
        <v>1588.46</v>
      </c>
      <c r="C12" s="126">
        <v>2000</v>
      </c>
      <c r="D12" s="128">
        <v>1589</v>
      </c>
    </row>
    <row r="13" spans="1:4" ht="15" customHeight="1">
      <c r="A13" s="98" t="s">
        <v>64</v>
      </c>
      <c r="B13" s="126">
        <v>12236.57</v>
      </c>
      <c r="C13" s="126">
        <v>12763</v>
      </c>
      <c r="D13" s="128">
        <v>12237</v>
      </c>
    </row>
    <row r="14" spans="1:4" ht="15" customHeight="1">
      <c r="A14" s="98" t="s">
        <v>65</v>
      </c>
      <c r="B14" s="126">
        <v>2861.87</v>
      </c>
      <c r="C14" s="126">
        <v>2985</v>
      </c>
      <c r="D14" s="128">
        <v>2862</v>
      </c>
    </row>
    <row r="15" spans="1:4" ht="15" customHeight="1">
      <c r="A15" s="98" t="s">
        <v>66</v>
      </c>
      <c r="B15" s="126">
        <v>19420.310000000001</v>
      </c>
      <c r="C15" s="126">
        <v>20526</v>
      </c>
      <c r="D15" s="128">
        <v>19421</v>
      </c>
    </row>
    <row r="16" spans="1:4" ht="15" customHeight="1">
      <c r="A16" s="98" t="s">
        <v>67</v>
      </c>
      <c r="B16" s="126">
        <v>36134.92</v>
      </c>
      <c r="C16" s="126">
        <v>41085</v>
      </c>
      <c r="D16" s="128">
        <v>36135</v>
      </c>
    </row>
    <row r="17" spans="1:4" ht="15" customHeight="1">
      <c r="A17" s="98" t="s">
        <v>68</v>
      </c>
      <c r="B17" s="126">
        <v>1495.86</v>
      </c>
      <c r="C17" s="126">
        <v>1404</v>
      </c>
      <c r="D17" s="128">
        <v>1496</v>
      </c>
    </row>
    <row r="18" spans="1:4" ht="15" customHeight="1">
      <c r="A18" s="98" t="s">
        <v>69</v>
      </c>
      <c r="B18" s="126">
        <v>300.42</v>
      </c>
      <c r="C18" s="126">
        <v>484</v>
      </c>
      <c r="D18" s="128">
        <v>301</v>
      </c>
    </row>
    <row r="19" spans="1:4" ht="15" customHeight="1">
      <c r="A19" s="98" t="s">
        <v>70</v>
      </c>
      <c r="B19" s="126">
        <v>429.1</v>
      </c>
      <c r="C19" s="126">
        <v>324</v>
      </c>
      <c r="D19" s="128">
        <v>430</v>
      </c>
    </row>
    <row r="20" spans="1:4" ht="15" customHeight="1">
      <c r="A20" s="98" t="s">
        <v>412</v>
      </c>
      <c r="B20" s="126">
        <v>12585.32</v>
      </c>
      <c r="C20" s="126">
        <v>9900</v>
      </c>
      <c r="D20" s="128">
        <v>12586</v>
      </c>
    </row>
    <row r="21" spans="1:4" ht="15" customHeight="1">
      <c r="A21" s="98" t="s">
        <v>71</v>
      </c>
      <c r="B21" s="126">
        <v>63750</v>
      </c>
      <c r="C21" s="126">
        <v>65000</v>
      </c>
      <c r="D21" s="128">
        <v>63750</v>
      </c>
    </row>
    <row r="22" spans="1:4" ht="15" customHeight="1">
      <c r="A22" s="98" t="s">
        <v>413</v>
      </c>
      <c r="B22" s="126">
        <v>17846.39</v>
      </c>
      <c r="C22" s="126">
        <v>14866</v>
      </c>
      <c r="D22" s="128">
        <v>17847</v>
      </c>
    </row>
    <row r="23" spans="1:4" ht="15" customHeight="1">
      <c r="A23" s="98" t="s">
        <v>72</v>
      </c>
      <c r="B23" s="126">
        <v>8230.7999999999993</v>
      </c>
      <c r="C23" s="126">
        <v>5000</v>
      </c>
      <c r="D23" s="128">
        <v>8231</v>
      </c>
    </row>
    <row r="24" spans="1:4" ht="15" customHeight="1">
      <c r="A24" s="98" t="s">
        <v>414</v>
      </c>
      <c r="B24" s="126">
        <v>4730</v>
      </c>
      <c r="C24" s="126">
        <v>6000</v>
      </c>
      <c r="D24" s="128">
        <v>4730</v>
      </c>
    </row>
    <row r="25" spans="1:4" ht="15" customHeight="1">
      <c r="A25" s="98" t="s">
        <v>415</v>
      </c>
      <c r="B25" s="126">
        <v>30102.5</v>
      </c>
      <c r="C25" s="126">
        <v>0</v>
      </c>
      <c r="D25" s="128">
        <v>30103</v>
      </c>
    </row>
    <row r="26" spans="1:4" ht="15" customHeight="1">
      <c r="A26" s="98" t="s">
        <v>416</v>
      </c>
      <c r="B26" s="126">
        <v>38641.5</v>
      </c>
      <c r="C26" s="126">
        <v>0</v>
      </c>
      <c r="D26" s="128">
        <v>38642</v>
      </c>
    </row>
    <row r="27" spans="1:4" ht="15" customHeight="1">
      <c r="A27" s="98" t="s">
        <v>120</v>
      </c>
      <c r="B27" s="126">
        <v>134.86000000000001</v>
      </c>
      <c r="C27" s="126">
        <v>50</v>
      </c>
      <c r="D27" s="128">
        <v>135</v>
      </c>
    </row>
    <row r="28" spans="1:4" ht="15" customHeight="1">
      <c r="A28" s="98" t="s">
        <v>244</v>
      </c>
      <c r="B28" s="126">
        <v>0</v>
      </c>
      <c r="C28" s="126">
        <v>1000</v>
      </c>
      <c r="D28" s="128">
        <v>0</v>
      </c>
    </row>
    <row r="29" spans="1:4" ht="15" customHeight="1">
      <c r="A29" s="98" t="s">
        <v>245</v>
      </c>
      <c r="B29" s="126">
        <v>999.96</v>
      </c>
      <c r="C29" s="126">
        <v>2500</v>
      </c>
      <c r="D29" s="128">
        <v>1000</v>
      </c>
    </row>
    <row r="30" spans="1:4" ht="15" customHeight="1">
      <c r="A30" s="98" t="s">
        <v>246</v>
      </c>
      <c r="B30" s="126">
        <v>0</v>
      </c>
      <c r="C30" s="126">
        <v>5000</v>
      </c>
      <c r="D30" s="128">
        <v>0</v>
      </c>
    </row>
    <row r="31" spans="1:4" ht="15" customHeight="1">
      <c r="A31" s="98" t="s">
        <v>247</v>
      </c>
      <c r="B31" s="126">
        <v>1815.09</v>
      </c>
      <c r="C31" s="126">
        <v>2500</v>
      </c>
      <c r="D31" s="128">
        <v>1816</v>
      </c>
    </row>
    <row r="32" spans="1:4" ht="15" customHeight="1">
      <c r="A32" s="98" t="s">
        <v>248</v>
      </c>
      <c r="B32" s="126">
        <v>2362.5</v>
      </c>
      <c r="C32" s="126">
        <v>450</v>
      </c>
      <c r="D32" s="128">
        <v>2363</v>
      </c>
    </row>
    <row r="33" spans="1:4" ht="15" customHeight="1">
      <c r="A33" s="98" t="s">
        <v>417</v>
      </c>
      <c r="B33" s="126">
        <v>10498.05</v>
      </c>
      <c r="C33" s="126">
        <v>14000</v>
      </c>
      <c r="D33" s="128">
        <v>10499</v>
      </c>
    </row>
    <row r="34" spans="1:4" ht="15" customHeight="1">
      <c r="A34" s="98" t="s">
        <v>418</v>
      </c>
      <c r="B34" s="126">
        <v>810.93</v>
      </c>
      <c r="C34" s="126">
        <v>235</v>
      </c>
      <c r="D34" s="128">
        <v>811</v>
      </c>
    </row>
    <row r="35" spans="1:4" ht="15" customHeight="1">
      <c r="A35" s="98" t="s">
        <v>419</v>
      </c>
      <c r="B35" s="126">
        <v>1474</v>
      </c>
      <c r="C35" s="126">
        <v>1656</v>
      </c>
      <c r="D35" s="128">
        <v>1474</v>
      </c>
    </row>
    <row r="36" spans="1:4" ht="15" customHeight="1">
      <c r="A36" s="98" t="s">
        <v>73</v>
      </c>
      <c r="B36" s="126">
        <v>347.9</v>
      </c>
      <c r="C36" s="126">
        <v>2000</v>
      </c>
      <c r="D36" s="128">
        <v>348</v>
      </c>
    </row>
    <row r="37" spans="1:4" ht="15" customHeight="1">
      <c r="A37" s="98" t="s">
        <v>420</v>
      </c>
      <c r="B37" s="126">
        <v>1319.26</v>
      </c>
      <c r="C37" s="126">
        <v>5000</v>
      </c>
      <c r="D37" s="128">
        <v>1320</v>
      </c>
    </row>
    <row r="38" spans="1:4" ht="15" customHeight="1">
      <c r="A38" s="98" t="s">
        <v>421</v>
      </c>
      <c r="B38" s="126">
        <v>18884.12</v>
      </c>
      <c r="C38" s="126">
        <v>20000</v>
      </c>
      <c r="D38" s="128">
        <v>18885</v>
      </c>
    </row>
    <row r="39" spans="1:4" ht="15" customHeight="1">
      <c r="A39" s="98" t="s">
        <v>249</v>
      </c>
      <c r="B39" s="126">
        <v>11964.53</v>
      </c>
      <c r="C39" s="126">
        <v>1500</v>
      </c>
      <c r="D39" s="128">
        <v>11965</v>
      </c>
    </row>
    <row r="40" spans="1:4" ht="15" customHeight="1">
      <c r="A40" s="98" t="s">
        <v>74</v>
      </c>
      <c r="B40" s="126">
        <v>2301.3000000000002</v>
      </c>
      <c r="C40" s="126">
        <v>3500</v>
      </c>
      <c r="D40" s="128">
        <v>2302</v>
      </c>
    </row>
    <row r="41" spans="1:4" ht="15" customHeight="1">
      <c r="A41" s="98" t="s">
        <v>75</v>
      </c>
      <c r="B41" s="126">
        <v>898.06</v>
      </c>
      <c r="C41" s="126">
        <v>200</v>
      </c>
      <c r="D41" s="128">
        <v>899</v>
      </c>
    </row>
    <row r="42" spans="1:4" ht="15" customHeight="1">
      <c r="A42" s="98" t="s">
        <v>250</v>
      </c>
      <c r="B42" s="126">
        <v>7072.47</v>
      </c>
      <c r="C42" s="126">
        <v>5500</v>
      </c>
      <c r="D42" s="128">
        <v>7073</v>
      </c>
    </row>
    <row r="43" spans="1:4" ht="15" customHeight="1">
      <c r="A43" s="98" t="s">
        <v>76</v>
      </c>
      <c r="B43" s="126">
        <v>10459.5</v>
      </c>
      <c r="C43" s="126">
        <v>15000</v>
      </c>
      <c r="D43" s="128">
        <v>10460</v>
      </c>
    </row>
    <row r="44" spans="1:4" ht="15" customHeight="1">
      <c r="A44" s="98" t="s">
        <v>347</v>
      </c>
      <c r="B44" s="126">
        <v>4258.03</v>
      </c>
      <c r="C44" s="126">
        <v>3500</v>
      </c>
      <c r="D44" s="128">
        <v>4259</v>
      </c>
    </row>
    <row r="45" spans="1:4" ht="15" customHeight="1">
      <c r="A45" s="98" t="s">
        <v>422</v>
      </c>
      <c r="B45" s="126">
        <v>2000</v>
      </c>
      <c r="C45" s="126">
        <v>2000</v>
      </c>
      <c r="D45" s="128">
        <v>2000</v>
      </c>
    </row>
    <row r="46" spans="1:4" ht="15" customHeight="1">
      <c r="A46" s="98" t="s">
        <v>423</v>
      </c>
      <c r="B46" s="126">
        <v>1937.95</v>
      </c>
      <c r="C46" s="126">
        <v>2000</v>
      </c>
      <c r="D46" s="128">
        <v>1938</v>
      </c>
    </row>
    <row r="47" spans="1:4" ht="15" customHeight="1">
      <c r="A47" s="98" t="s">
        <v>251</v>
      </c>
      <c r="B47" s="126">
        <v>17279.169999999998</v>
      </c>
      <c r="C47" s="126">
        <v>0</v>
      </c>
      <c r="D47" s="128">
        <v>17280</v>
      </c>
    </row>
    <row r="48" spans="1:4" ht="15" customHeight="1">
      <c r="A48" s="98" t="s">
        <v>252</v>
      </c>
      <c r="B48" s="126">
        <v>6796.12</v>
      </c>
      <c r="C48" s="126">
        <v>5500</v>
      </c>
      <c r="D48" s="128">
        <v>6797</v>
      </c>
    </row>
    <row r="49" spans="1:4" ht="15" customHeight="1">
      <c r="A49" s="98" t="s">
        <v>253</v>
      </c>
      <c r="B49" s="126">
        <v>167.83</v>
      </c>
      <c r="C49" s="126">
        <v>1500</v>
      </c>
      <c r="D49" s="128">
        <v>168</v>
      </c>
    </row>
    <row r="50" spans="1:4" ht="15" customHeight="1">
      <c r="A50" s="98" t="s">
        <v>254</v>
      </c>
      <c r="B50" s="126">
        <v>16680</v>
      </c>
      <c r="C50" s="126">
        <v>20000</v>
      </c>
      <c r="D50" s="128">
        <v>16680</v>
      </c>
    </row>
    <row r="51" spans="1:4" ht="15" customHeight="1">
      <c r="A51" s="98" t="s">
        <v>255</v>
      </c>
      <c r="B51" s="126">
        <v>272.98</v>
      </c>
      <c r="C51" s="126">
        <v>1000</v>
      </c>
      <c r="D51" s="128">
        <v>273</v>
      </c>
    </row>
    <row r="52" spans="1:4" ht="15" customHeight="1">
      <c r="A52" s="98" t="s">
        <v>256</v>
      </c>
      <c r="B52" s="126">
        <v>568.66</v>
      </c>
      <c r="C52" s="126">
        <v>1500</v>
      </c>
      <c r="D52" s="128">
        <v>569</v>
      </c>
    </row>
    <row r="53" spans="1:4" ht="15" customHeight="1">
      <c r="A53" s="98" t="s">
        <v>348</v>
      </c>
      <c r="B53" s="126">
        <v>2231.5</v>
      </c>
      <c r="C53" s="126">
        <v>5000</v>
      </c>
      <c r="D53" s="128">
        <v>2232</v>
      </c>
    </row>
    <row r="54" spans="1:4" ht="15" customHeight="1">
      <c r="A54" s="98" t="s">
        <v>257</v>
      </c>
      <c r="B54" s="126">
        <v>309.47000000000003</v>
      </c>
      <c r="C54" s="126">
        <v>2500</v>
      </c>
      <c r="D54" s="128">
        <v>310</v>
      </c>
    </row>
    <row r="55" spans="1:4" ht="15" customHeight="1">
      <c r="A55" s="98" t="s">
        <v>258</v>
      </c>
      <c r="B55" s="126">
        <v>30135</v>
      </c>
      <c r="C55" s="126">
        <v>25000</v>
      </c>
      <c r="D55" s="128">
        <v>30135</v>
      </c>
    </row>
    <row r="56" spans="1:4" ht="15" customHeight="1">
      <c r="A56" s="98" t="s">
        <v>424</v>
      </c>
      <c r="B56" s="126">
        <v>21600</v>
      </c>
      <c r="C56" s="126">
        <v>60000</v>
      </c>
      <c r="D56" s="128">
        <v>21600</v>
      </c>
    </row>
    <row r="57" spans="1:4" ht="15">
      <c r="A57" s="98" t="s">
        <v>425</v>
      </c>
      <c r="B57" s="126">
        <v>0</v>
      </c>
      <c r="C57" s="126">
        <v>750</v>
      </c>
      <c r="D57" s="128">
        <v>0</v>
      </c>
    </row>
    <row r="58" spans="1:4" ht="15">
      <c r="A58" s="98" t="s">
        <v>259</v>
      </c>
      <c r="B58" s="126">
        <v>1494.34</v>
      </c>
      <c r="C58" s="126">
        <v>1200</v>
      </c>
      <c r="D58" s="128">
        <v>1495</v>
      </c>
    </row>
    <row r="59" spans="1:4" ht="15" customHeight="1">
      <c r="A59" s="98" t="s">
        <v>426</v>
      </c>
      <c r="B59" s="126">
        <v>0</v>
      </c>
      <c r="C59" s="126">
        <v>5000</v>
      </c>
      <c r="D59" s="128">
        <v>0</v>
      </c>
    </row>
    <row r="60" spans="1:4" ht="15" customHeight="1">
      <c r="A60" s="98" t="s">
        <v>427</v>
      </c>
      <c r="B60" s="126">
        <v>0</v>
      </c>
      <c r="C60" s="126">
        <v>0</v>
      </c>
      <c r="D60" s="128">
        <v>0</v>
      </c>
    </row>
    <row r="61" spans="1:4" ht="15" customHeight="1">
      <c r="A61" s="98" t="s">
        <v>428</v>
      </c>
      <c r="B61" s="126">
        <v>2739.99</v>
      </c>
      <c r="C61" s="126">
        <v>2500</v>
      </c>
      <c r="D61" s="128">
        <v>2740</v>
      </c>
    </row>
    <row r="62" spans="1:4" ht="15" customHeight="1">
      <c r="A62" s="98" t="s">
        <v>121</v>
      </c>
      <c r="B62" s="126">
        <v>2002.09</v>
      </c>
      <c r="C62" s="126">
        <v>2025</v>
      </c>
      <c r="D62" s="128">
        <v>2003</v>
      </c>
    </row>
    <row r="63" spans="1:4" ht="15" customHeight="1">
      <c r="A63" s="98" t="s">
        <v>122</v>
      </c>
      <c r="B63" s="126">
        <v>3127.63</v>
      </c>
      <c r="C63" s="126">
        <v>3128</v>
      </c>
      <c r="D63" s="128">
        <v>3128</v>
      </c>
    </row>
    <row r="64" spans="1:4" ht="15" customHeight="1">
      <c r="A64" s="98" t="s">
        <v>429</v>
      </c>
      <c r="B64" s="126">
        <v>3363.22</v>
      </c>
      <c r="C64" s="126">
        <v>3490</v>
      </c>
      <c r="D64" s="128">
        <v>3364</v>
      </c>
    </row>
    <row r="65" spans="1:4" ht="15" customHeight="1">
      <c r="A65" s="98" t="s">
        <v>430</v>
      </c>
      <c r="B65" s="126">
        <v>2868.8</v>
      </c>
      <c r="C65" s="126">
        <v>2869</v>
      </c>
      <c r="D65" s="128">
        <v>2869</v>
      </c>
    </row>
    <row r="66" spans="1:4" ht="15" customHeight="1">
      <c r="A66" s="98" t="s">
        <v>431</v>
      </c>
      <c r="B66" s="126">
        <v>4413.7700000000004</v>
      </c>
      <c r="C66" s="126">
        <v>4414</v>
      </c>
      <c r="D66" s="128">
        <v>4414</v>
      </c>
    </row>
    <row r="67" spans="1:4" ht="15" customHeight="1">
      <c r="A67" s="98" t="s">
        <v>432</v>
      </c>
      <c r="B67" s="126">
        <v>8745.7099999999991</v>
      </c>
      <c r="C67" s="126">
        <v>7425</v>
      </c>
      <c r="D67" s="128">
        <v>8746</v>
      </c>
    </row>
    <row r="68" spans="1:4" ht="15" customHeight="1">
      <c r="A68" s="98" t="s">
        <v>433</v>
      </c>
      <c r="B68" s="126">
        <v>80375.399999999994</v>
      </c>
      <c r="C68" s="126">
        <v>400000</v>
      </c>
      <c r="D68" s="128">
        <v>80376</v>
      </c>
    </row>
    <row r="69" spans="1:4" ht="15" customHeight="1">
      <c r="A69" s="98" t="s">
        <v>687</v>
      </c>
      <c r="B69" s="126">
        <v>-0.52</v>
      </c>
      <c r="C69" s="126">
        <v>0</v>
      </c>
      <c r="D69" s="128">
        <v>0</v>
      </c>
    </row>
    <row r="70" spans="1:4" ht="15">
      <c r="A70" s="11" t="s">
        <v>4</v>
      </c>
      <c r="B70" s="127">
        <f>SUM(B6:B69)</f>
        <v>843975.14</v>
      </c>
      <c r="C70" s="127">
        <f>SUM(C6:C69)</f>
        <v>1245758</v>
      </c>
      <c r="D70" s="129">
        <f>SUM(D6:D69)</f>
        <v>844000</v>
      </c>
    </row>
  </sheetData>
  <mergeCells count="1">
    <mergeCell ref="A1:D1"/>
  </mergeCells>
  <pageMargins left="0.7" right="0.7" top="0.75" bottom="0.75" header="0.3" footer="0.3"/>
  <pageSetup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6</vt:i4>
      </vt:variant>
    </vt:vector>
  </HeadingPairs>
  <TitlesOfParts>
    <vt:vector size="30" baseType="lpstr">
      <vt:lpstr>Summary General Fund </vt:lpstr>
      <vt:lpstr>Detail - General Fund </vt:lpstr>
      <vt:lpstr>Fund Balance - General Fund </vt:lpstr>
      <vt:lpstr>Legislative</vt:lpstr>
      <vt:lpstr>Administrative</vt:lpstr>
      <vt:lpstr>Clerk</vt:lpstr>
      <vt:lpstr>Finance</vt:lpstr>
      <vt:lpstr>DevelopmentServices</vt:lpstr>
      <vt:lpstr>PublicWorks</vt:lpstr>
      <vt:lpstr>ParksRecreation</vt:lpstr>
      <vt:lpstr>Police</vt:lpstr>
      <vt:lpstr>LongRangePlanning</vt:lpstr>
      <vt:lpstr>ParksandRecreationCommittee</vt:lpstr>
      <vt:lpstr>TreeBoard</vt:lpstr>
      <vt:lpstr>HistoricalPreservation</vt:lpstr>
      <vt:lpstr>EldersCommittee</vt:lpstr>
      <vt:lpstr>DevelopmentReviewBoard</vt:lpstr>
      <vt:lpstr>DowntownBusinessCommittee</vt:lpstr>
      <vt:lpstr>CodeEnforcement</vt:lpstr>
      <vt:lpstr>Contingency</vt:lpstr>
      <vt:lpstr>Summary Stormwater Fund  </vt:lpstr>
      <vt:lpstr>Detail - Stormwater Fund</vt:lpstr>
      <vt:lpstr>Stormwater Expenses</vt:lpstr>
      <vt:lpstr>Sheet3</vt:lpstr>
      <vt:lpstr>'Fund Balance - General Fund '!Print_Area</vt:lpstr>
      <vt:lpstr>ParksRecreation!Print_Area</vt:lpstr>
      <vt:lpstr>Police!Print_Area</vt:lpstr>
      <vt:lpstr>PublicWorks!Print_Area</vt:lpstr>
      <vt:lpstr>'Stormwater Expenses'!Print_Area</vt:lpstr>
      <vt:lpstr>'Summary General Fund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nwhite</dc:creator>
  <cp:lastModifiedBy>Nora White</cp:lastModifiedBy>
  <cp:lastPrinted>2018-11-01T20:34:54Z</cp:lastPrinted>
  <dcterms:created xsi:type="dcterms:W3CDTF">2014-10-14T16:17:20Z</dcterms:created>
  <dcterms:modified xsi:type="dcterms:W3CDTF">2018-11-14T20:06:21Z</dcterms:modified>
</cp:coreProperties>
</file>